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E:\ИП\САЙТ 2021\download\"/>
    </mc:Choice>
  </mc:AlternateContent>
  <bookViews>
    <workbookView xWindow="0" yWindow="0" windowWidth="20490" windowHeight="7905"/>
  </bookViews>
  <sheets>
    <sheet name="Лист1" sheetId="1" r:id="rId1"/>
  </sheets>
  <externalReferences>
    <externalReference r:id="rId2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0" i="1" l="1"/>
  <c r="K11" i="1"/>
  <c r="K16" i="1"/>
  <c r="K17" i="1" s="1"/>
  <c r="K18" i="1" s="1"/>
  <c r="K22" i="1"/>
  <c r="K23" i="1"/>
  <c r="K28" i="1"/>
  <c r="K29" i="1" s="1"/>
  <c r="K34" i="1"/>
  <c r="K35" i="1"/>
  <c r="K40" i="1"/>
  <c r="K41" i="1" s="1"/>
  <c r="K46" i="1"/>
  <c r="K47" i="1"/>
  <c r="K52" i="1"/>
  <c r="K53" i="1" s="1"/>
  <c r="K58" i="1"/>
  <c r="K59" i="1"/>
  <c r="K64" i="1"/>
  <c r="K65" i="1" s="1"/>
  <c r="K70" i="1"/>
  <c r="K71" i="1"/>
  <c r="K76" i="1"/>
  <c r="K77" i="1" s="1"/>
  <c r="K82" i="1"/>
  <c r="K83" i="1"/>
  <c r="K88" i="1"/>
  <c r="K89" i="1" s="1"/>
  <c r="K94" i="1"/>
  <c r="K95" i="1"/>
  <c r="K100" i="1"/>
  <c r="K101" i="1" s="1"/>
  <c r="K106" i="1"/>
  <c r="K107" i="1"/>
  <c r="K112" i="1"/>
  <c r="K113" i="1" s="1"/>
  <c r="K118" i="1"/>
  <c r="K119" i="1"/>
  <c r="K124" i="1"/>
  <c r="K125" i="1" s="1"/>
  <c r="K130" i="1"/>
  <c r="K131" i="1"/>
  <c r="K136" i="1"/>
  <c r="K137" i="1" s="1"/>
  <c r="K142" i="1"/>
  <c r="K143" i="1"/>
  <c r="K148" i="1"/>
  <c r="K149" i="1" s="1"/>
  <c r="K154" i="1"/>
  <c r="K155" i="1"/>
  <c r="K160" i="1"/>
  <c r="K161" i="1" s="1"/>
  <c r="K166" i="1"/>
  <c r="K167" i="1"/>
  <c r="K172" i="1"/>
  <c r="K173" i="1" s="1"/>
  <c r="K178" i="1"/>
  <c r="K179" i="1"/>
  <c r="K184" i="1"/>
  <c r="K185" i="1" s="1"/>
  <c r="K190" i="1"/>
  <c r="K191" i="1"/>
  <c r="K196" i="1"/>
  <c r="K197" i="1" s="1"/>
  <c r="K202" i="1"/>
  <c r="K203" i="1"/>
  <c r="K208" i="1"/>
  <c r="K209" i="1" s="1"/>
  <c r="K214" i="1"/>
  <c r="K215" i="1"/>
  <c r="K220" i="1"/>
  <c r="K221" i="1" s="1"/>
  <c r="K226" i="1"/>
  <c r="K227" i="1"/>
  <c r="K232" i="1"/>
  <c r="K233" i="1" s="1"/>
  <c r="K238" i="1"/>
  <c r="K239" i="1"/>
  <c r="K244" i="1"/>
  <c r="K245" i="1" s="1"/>
  <c r="K250" i="1"/>
  <c r="K251" i="1"/>
  <c r="K256" i="1"/>
  <c r="K257" i="1" s="1"/>
  <c r="K262" i="1"/>
  <c r="K263" i="1"/>
  <c r="K268" i="1"/>
  <c r="K269" i="1" s="1"/>
  <c r="K274" i="1"/>
  <c r="K275" i="1"/>
  <c r="K280" i="1"/>
  <c r="K281" i="1" s="1"/>
  <c r="K286" i="1"/>
  <c r="K287" i="1"/>
  <c r="K292" i="1"/>
  <c r="K293" i="1" s="1"/>
  <c r="K298" i="1"/>
  <c r="K299" i="1"/>
  <c r="K304" i="1"/>
  <c r="K305" i="1" s="1"/>
  <c r="K310" i="1"/>
  <c r="K311" i="1"/>
  <c r="K316" i="1"/>
  <c r="K317" i="1" s="1"/>
  <c r="K322" i="1"/>
  <c r="K323" i="1"/>
  <c r="K328" i="1"/>
  <c r="K329" i="1" s="1"/>
  <c r="K334" i="1"/>
  <c r="K335" i="1"/>
  <c r="K340" i="1"/>
  <c r="K341" i="1" s="1"/>
  <c r="K346" i="1"/>
  <c r="K347" i="1"/>
  <c r="K352" i="1"/>
  <c r="K353" i="1" s="1"/>
  <c r="K358" i="1"/>
  <c r="K359" i="1"/>
  <c r="K364" i="1"/>
  <c r="K365" i="1" s="1"/>
  <c r="K370" i="1"/>
  <c r="K371" i="1"/>
  <c r="K372" i="1" s="1"/>
  <c r="K376" i="1"/>
  <c r="K377" i="1" s="1"/>
  <c r="K378" i="1" s="1"/>
  <c r="K382" i="1"/>
  <c r="K383" i="1"/>
  <c r="K388" i="1"/>
  <c r="K389" i="1" s="1"/>
  <c r="K394" i="1"/>
  <c r="K395" i="1"/>
  <c r="K400" i="1"/>
  <c r="K401" i="1" s="1"/>
  <c r="K402" i="1"/>
  <c r="K406" i="1"/>
  <c r="K407" i="1"/>
  <c r="K408" i="1" s="1"/>
  <c r="D408" i="1"/>
  <c r="D402" i="1"/>
  <c r="D396" i="1"/>
  <c r="D390" i="1"/>
  <c r="D384" i="1"/>
  <c r="D378" i="1"/>
  <c r="D372" i="1"/>
  <c r="D360" i="1"/>
  <c r="D354" i="1"/>
  <c r="D348" i="1"/>
  <c r="D342" i="1"/>
  <c r="D336" i="1"/>
  <c r="D330" i="1"/>
  <c r="D324" i="1"/>
  <c r="D318" i="1"/>
  <c r="D312" i="1"/>
  <c r="D306" i="1"/>
  <c r="D300" i="1"/>
  <c r="D294" i="1"/>
  <c r="D288" i="1"/>
  <c r="D282" i="1"/>
  <c r="D276" i="1"/>
  <c r="D270" i="1"/>
  <c r="D264" i="1"/>
  <c r="D258" i="1"/>
  <c r="D252" i="1"/>
  <c r="D246" i="1"/>
  <c r="D240" i="1"/>
  <c r="D234" i="1"/>
  <c r="D228" i="1"/>
  <c r="D222" i="1"/>
  <c r="D216" i="1"/>
  <c r="D210" i="1"/>
  <c r="D204" i="1"/>
  <c r="D198" i="1"/>
  <c r="D192" i="1"/>
  <c r="D186" i="1"/>
  <c r="D180" i="1"/>
  <c r="D174" i="1"/>
  <c r="D168" i="1"/>
  <c r="D162" i="1"/>
  <c r="D156" i="1"/>
  <c r="D150" i="1"/>
  <c r="D138" i="1"/>
  <c r="D132" i="1"/>
  <c r="D126" i="1"/>
  <c r="D120" i="1"/>
  <c r="D114" i="1"/>
  <c r="D108" i="1"/>
  <c r="D102" i="1"/>
  <c r="D96" i="1"/>
  <c r="D90" i="1"/>
  <c r="D84" i="1"/>
  <c r="D78" i="1"/>
  <c r="D72" i="1"/>
  <c r="D66" i="1"/>
  <c r="D60" i="1"/>
  <c r="D54" i="1"/>
  <c r="D48" i="1"/>
  <c r="D42" i="1"/>
  <c r="D36" i="1"/>
  <c r="D30" i="1"/>
  <c r="D24" i="1"/>
  <c r="D18" i="1"/>
  <c r="D12" i="1"/>
  <c r="E144" i="1"/>
  <c r="K144" i="1" s="1"/>
  <c r="E11" i="1"/>
  <c r="K12" i="1" s="1"/>
  <c r="E17" i="1"/>
  <c r="F2" i="1"/>
  <c r="E366" i="1" l="1"/>
  <c r="K366" i="1" s="1"/>
  <c r="E363" i="1" l="1"/>
  <c r="E168" i="1"/>
  <c r="K168" i="1" s="1"/>
  <c r="E165" i="1" l="1"/>
  <c r="E405" i="1"/>
  <c r="E399" i="1"/>
  <c r="E375" i="1"/>
  <c r="E396" i="1" l="1"/>
  <c r="K396" i="1" s="1"/>
  <c r="E390" i="1"/>
  <c r="K390" i="1" s="1"/>
  <c r="E384" i="1"/>
  <c r="K384" i="1" s="1"/>
  <c r="E360" i="1"/>
  <c r="K360" i="1" s="1"/>
  <c r="E354" i="1"/>
  <c r="K354" i="1" s="1"/>
  <c r="E348" i="1"/>
  <c r="K348" i="1" s="1"/>
  <c r="E342" i="1"/>
  <c r="K342" i="1" s="1"/>
  <c r="E336" i="1"/>
  <c r="K336" i="1" s="1"/>
  <c r="E330" i="1"/>
  <c r="K330" i="1" s="1"/>
  <c r="E324" i="1"/>
  <c r="K324" i="1" s="1"/>
  <c r="E318" i="1"/>
  <c r="K318" i="1" s="1"/>
  <c r="E312" i="1"/>
  <c r="K312" i="1" s="1"/>
  <c r="E306" i="1"/>
  <c r="K306" i="1" s="1"/>
  <c r="E300" i="1"/>
  <c r="K300" i="1" s="1"/>
  <c r="E294" i="1"/>
  <c r="K294" i="1" s="1"/>
  <c r="E288" i="1"/>
  <c r="K288" i="1" s="1"/>
  <c r="E282" i="1"/>
  <c r="K282" i="1" s="1"/>
  <c r="E276" i="1"/>
  <c r="K276" i="1" s="1"/>
  <c r="E270" i="1"/>
  <c r="K270" i="1" s="1"/>
  <c r="E264" i="1"/>
  <c r="K264" i="1" s="1"/>
  <c r="E258" i="1"/>
  <c r="K258" i="1" s="1"/>
  <c r="E252" i="1"/>
  <c r="K252" i="1" s="1"/>
  <c r="E246" i="1"/>
  <c r="K246" i="1" s="1"/>
  <c r="E240" i="1"/>
  <c r="K240" i="1" s="1"/>
  <c r="E234" i="1"/>
  <c r="K234" i="1" s="1"/>
  <c r="E228" i="1"/>
  <c r="K228" i="1" s="1"/>
  <c r="E222" i="1"/>
  <c r="K222" i="1" s="1"/>
  <c r="E216" i="1"/>
  <c r="K216" i="1" s="1"/>
  <c r="E210" i="1"/>
  <c r="K210" i="1" s="1"/>
  <c r="E204" i="1"/>
  <c r="K204" i="1" s="1"/>
  <c r="E198" i="1"/>
  <c r="K198" i="1" s="1"/>
  <c r="E192" i="1"/>
  <c r="K192" i="1" s="1"/>
  <c r="E186" i="1"/>
  <c r="K186" i="1" s="1"/>
  <c r="E180" i="1"/>
  <c r="K180" i="1" s="1"/>
  <c r="E174" i="1"/>
  <c r="K174" i="1" s="1"/>
  <c r="E162" i="1"/>
  <c r="K162" i="1" s="1"/>
  <c r="E156" i="1"/>
  <c r="K156" i="1" s="1"/>
  <c r="E150" i="1"/>
  <c r="K150" i="1" s="1"/>
  <c r="E138" i="1"/>
  <c r="K138" i="1" s="1"/>
  <c r="E132" i="1"/>
  <c r="K132" i="1" s="1"/>
  <c r="E126" i="1"/>
  <c r="K126" i="1" s="1"/>
  <c r="E120" i="1"/>
  <c r="K120" i="1" s="1"/>
  <c r="E114" i="1"/>
  <c r="K114" i="1" s="1"/>
  <c r="E108" i="1"/>
  <c r="K108" i="1" s="1"/>
  <c r="E102" i="1"/>
  <c r="K102" i="1" s="1"/>
  <c r="E96" i="1"/>
  <c r="K96" i="1" s="1"/>
  <c r="E90" i="1"/>
  <c r="K90" i="1" s="1"/>
  <c r="E84" i="1"/>
  <c r="K84" i="1" s="1"/>
  <c r="E78" i="1"/>
  <c r="K78" i="1" s="1"/>
  <c r="E72" i="1"/>
  <c r="K72" i="1" s="1"/>
  <c r="E66" i="1"/>
  <c r="K66" i="1" s="1"/>
  <c r="E60" i="1"/>
  <c r="K60" i="1" s="1"/>
  <c r="E54" i="1"/>
  <c r="K54" i="1" s="1"/>
  <c r="E48" i="1"/>
  <c r="K48" i="1" s="1"/>
  <c r="E42" i="1"/>
  <c r="K42" i="1" s="1"/>
  <c r="E36" i="1"/>
  <c r="K36" i="1" s="1"/>
  <c r="E30" i="1"/>
  <c r="K30" i="1" s="1"/>
  <c r="E24" i="1"/>
  <c r="K24" i="1" s="1"/>
  <c r="E8" i="1" l="1"/>
  <c r="E117" i="1" l="1"/>
  <c r="E111" i="1"/>
  <c r="E105" i="1"/>
  <c r="E99" i="1"/>
  <c r="E93" i="1"/>
  <c r="E387" i="1"/>
  <c r="E369" i="1"/>
  <c r="E357" i="1"/>
  <c r="E351" i="1"/>
  <c r="E345" i="1"/>
  <c r="E339" i="1"/>
  <c r="E333" i="1"/>
  <c r="E327" i="1"/>
  <c r="E321" i="1"/>
  <c r="E315" i="1"/>
  <c r="E309" i="1"/>
  <c r="E303" i="1"/>
  <c r="E297" i="1"/>
  <c r="E291" i="1"/>
  <c r="E285" i="1"/>
  <c r="E279" i="1"/>
  <c r="E273" i="1"/>
  <c r="E267" i="1"/>
  <c r="E261" i="1"/>
  <c r="E255" i="1"/>
  <c r="E249" i="1"/>
  <c r="E243" i="1"/>
  <c r="E237" i="1"/>
  <c r="E231" i="1"/>
  <c r="E225" i="1"/>
  <c r="E219" i="1"/>
  <c r="E213" i="1"/>
  <c r="E207" i="1"/>
  <c r="E201" i="1"/>
  <c r="E195" i="1"/>
  <c r="E189" i="1"/>
  <c r="E183" i="1"/>
  <c r="E177" i="1"/>
  <c r="E171" i="1"/>
  <c r="E159" i="1"/>
  <c r="E153" i="1"/>
  <c r="E147" i="1"/>
  <c r="E141" i="1"/>
  <c r="E135" i="1"/>
  <c r="E129" i="1"/>
  <c r="E123" i="1"/>
  <c r="E87" i="1"/>
  <c r="E81" i="1"/>
  <c r="E75" i="1"/>
  <c r="E69" i="1"/>
  <c r="E63" i="1"/>
  <c r="E57" i="1"/>
  <c r="E51" i="1"/>
  <c r="E45" i="1"/>
  <c r="E39" i="1"/>
  <c r="E33" i="1"/>
  <c r="E27" i="1"/>
  <c r="E21" i="1"/>
  <c r="E393" i="1" l="1"/>
  <c r="E381" i="1" l="1"/>
  <c r="E14" i="1"/>
</calcChain>
</file>

<file path=xl/comments1.xml><?xml version="1.0" encoding="utf-8"?>
<comments xmlns="http://schemas.openxmlformats.org/spreadsheetml/2006/main">
  <authors>
    <author>я</author>
  </authors>
  <commentList>
    <comment ref="B157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157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63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87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187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93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193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11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211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23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223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29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229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35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235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41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241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47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247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53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253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59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259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71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271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83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283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89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289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19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319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25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325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31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331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<sst xmlns="http://schemas.openxmlformats.org/spreadsheetml/2006/main" count="1243" uniqueCount="235">
  <si>
    <t>№</t>
  </si>
  <si>
    <t>рисунок</t>
  </si>
  <si>
    <t>параметры</t>
  </si>
  <si>
    <t>артикул</t>
  </si>
  <si>
    <t>цвет</t>
  </si>
  <si>
    <t>чип</t>
  </si>
  <si>
    <t>матрица</t>
  </si>
  <si>
    <t>в 1 м2</t>
  </si>
  <si>
    <t>49*57 мм</t>
  </si>
  <si>
    <t>серебро</t>
  </si>
  <si>
    <t>примечания</t>
  </si>
  <si>
    <t>http://zplitka.by/</t>
  </si>
  <si>
    <t>МС-6</t>
  </si>
  <si>
    <t>Важно!!! Любую матрицу можно сделать с любым сочетанием цветов: серебро, бронза, графит, матовое серебро, матовая бронза, матовый графит. Так же можно предложить свой вариант рисунка матрицы!!!!!!</t>
  </si>
  <si>
    <t>графит</t>
  </si>
  <si>
    <t>бронза</t>
  </si>
  <si>
    <t>серебро+ графит</t>
  </si>
  <si>
    <t>графит +бронза</t>
  </si>
  <si>
    <t>бронза + матовое серебро</t>
  </si>
  <si>
    <t>графит + матовое серебро</t>
  </si>
  <si>
    <t>серебро + графит + бронза</t>
  </si>
  <si>
    <t>МС-7</t>
  </si>
  <si>
    <t>МС-8</t>
  </si>
  <si>
    <t>МС-9</t>
  </si>
  <si>
    <t>МС-10</t>
  </si>
  <si>
    <t>МС-11</t>
  </si>
  <si>
    <t>МС-12</t>
  </si>
  <si>
    <t>МС-13</t>
  </si>
  <si>
    <t>МР-1</t>
  </si>
  <si>
    <t xml:space="preserve">серебро </t>
  </si>
  <si>
    <t>МР-2</t>
  </si>
  <si>
    <t xml:space="preserve"> графит </t>
  </si>
  <si>
    <t>МР-3</t>
  </si>
  <si>
    <t xml:space="preserve"> графит + бронза</t>
  </si>
  <si>
    <t>МР-4</t>
  </si>
  <si>
    <t>58*49 мм +67*23 мм</t>
  </si>
  <si>
    <t>308*270** мм</t>
  </si>
  <si>
    <t>МП-1</t>
  </si>
  <si>
    <t>МП-2</t>
  </si>
  <si>
    <t>МП-3</t>
  </si>
  <si>
    <t xml:space="preserve">серебро + графит </t>
  </si>
  <si>
    <t>графит+ серебро</t>
  </si>
  <si>
    <t>МП-4</t>
  </si>
  <si>
    <t>МП-5</t>
  </si>
  <si>
    <t>МП-6</t>
  </si>
  <si>
    <t>МК-20-20</t>
  </si>
  <si>
    <t>20*20 мм</t>
  </si>
  <si>
    <t>306*306 мм</t>
  </si>
  <si>
    <t>МП-42-20</t>
  </si>
  <si>
    <t>42*20 мм</t>
  </si>
  <si>
    <t>МП-42-20-2</t>
  </si>
  <si>
    <t>МК-50</t>
  </si>
  <si>
    <t>50*50 мм</t>
  </si>
  <si>
    <t>310*310 мм</t>
  </si>
  <si>
    <t>МД-149</t>
  </si>
  <si>
    <t>149*10 мм</t>
  </si>
  <si>
    <t>МД-149-2</t>
  </si>
  <si>
    <t>310*298 мм</t>
  </si>
  <si>
    <t>МД-300</t>
  </si>
  <si>
    <t>МК-20-10</t>
  </si>
  <si>
    <t>20*20+10*10мм</t>
  </si>
  <si>
    <t>309*309 мм</t>
  </si>
  <si>
    <t>МК-20-10-3</t>
  </si>
  <si>
    <t>серебро/графит</t>
  </si>
  <si>
    <t>МКК-42-10</t>
  </si>
  <si>
    <t>42*20+20*20мм</t>
  </si>
  <si>
    <t>328*328 мм</t>
  </si>
  <si>
    <t>МКК-42-10-3</t>
  </si>
  <si>
    <t>МКК-20-20</t>
  </si>
  <si>
    <t>Возможны варианты Вашей раскладки</t>
  </si>
  <si>
    <t>20*20+20*20мм</t>
  </si>
  <si>
    <t>МКК-42-20-5</t>
  </si>
  <si>
    <t>262*262 мм</t>
  </si>
  <si>
    <t>300*286 мм</t>
  </si>
  <si>
    <t>330*310 мм</t>
  </si>
  <si>
    <t>МД-300-10</t>
  </si>
  <si>
    <t xml:space="preserve">Возможные цвета: серебро, графит, бронза. Возможны различные сочитания расклада. </t>
  </si>
  <si>
    <t>МД-300-11</t>
  </si>
  <si>
    <t xml:space="preserve">Возможные цвета: серебро, графит, бронза, все матовое. Возможны различные сочитания расклада. </t>
  </si>
  <si>
    <t>серебро/серебро матовое</t>
  </si>
  <si>
    <t>300*10 мм</t>
  </si>
  <si>
    <t>350*190 мм</t>
  </si>
  <si>
    <t>МК-50-20</t>
  </si>
  <si>
    <t>50*50+20*20</t>
  </si>
  <si>
    <t>МП-149-10</t>
  </si>
  <si>
    <t>матовое серебро+ серебро 10%</t>
  </si>
  <si>
    <t>149*10</t>
  </si>
  <si>
    <t>330*310</t>
  </si>
  <si>
    <t>МП-74-10</t>
  </si>
  <si>
    <t>74*10</t>
  </si>
  <si>
    <t>МР-5</t>
  </si>
  <si>
    <t>330*283 мм</t>
  </si>
  <si>
    <t>от 1 м2</t>
  </si>
  <si>
    <t>МКМ-20-20</t>
  </si>
  <si>
    <t>серебро+ матовое серебро</t>
  </si>
  <si>
    <t xml:space="preserve">любое соотношение матовых и зеркальных чипов, под Ваш заказ </t>
  </si>
  <si>
    <t>серебро + матовое серебро</t>
  </si>
  <si>
    <t>МКМ-50-20</t>
  </si>
  <si>
    <t xml:space="preserve"> матовое серебро</t>
  </si>
  <si>
    <t>МПМ-42-20-3</t>
  </si>
  <si>
    <t xml:space="preserve"> </t>
  </si>
  <si>
    <t>МКМ-50</t>
  </si>
  <si>
    <t>матовое серебро</t>
  </si>
  <si>
    <t>МК-20-10-4</t>
  </si>
  <si>
    <t>МК-20-10-5</t>
  </si>
  <si>
    <t>МП-149-11</t>
  </si>
  <si>
    <t>МКМ-20-21</t>
  </si>
  <si>
    <t xml:space="preserve"> матовое серебро + графит</t>
  </si>
  <si>
    <t>серебро матовое /графит</t>
  </si>
  <si>
    <t>графит + бронза</t>
  </si>
  <si>
    <t>МКМ-20-22</t>
  </si>
  <si>
    <t>МПМ-42-20-4</t>
  </si>
  <si>
    <t>МП-42-20-5</t>
  </si>
  <si>
    <t>МП-42-20-6</t>
  </si>
  <si>
    <t xml:space="preserve">матовое серебро с гарфитовыми вставками </t>
  </si>
  <si>
    <t>300*300 мм</t>
  </si>
  <si>
    <t>МК-20-10-6</t>
  </si>
  <si>
    <t>42*20+42*20мм</t>
  </si>
  <si>
    <t>МД-149-8</t>
  </si>
  <si>
    <t>МД-149-9</t>
  </si>
  <si>
    <t>347*197</t>
  </si>
  <si>
    <t xml:space="preserve"> серебро+ графит</t>
  </si>
  <si>
    <t>29*29*29</t>
  </si>
  <si>
    <t>290*315</t>
  </si>
  <si>
    <t>МТ-30</t>
  </si>
  <si>
    <t>МТ-31</t>
  </si>
  <si>
    <t xml:space="preserve"> серебро</t>
  </si>
  <si>
    <t>матрица** (габариты)</t>
  </si>
  <si>
    <t>390*320</t>
  </si>
  <si>
    <t>МТ-32</t>
  </si>
  <si>
    <t>35*35</t>
  </si>
  <si>
    <t>10*87</t>
  </si>
  <si>
    <t>380*330</t>
  </si>
  <si>
    <t>МТ-33</t>
  </si>
  <si>
    <t>360*290</t>
  </si>
  <si>
    <t>цена за м2, руб РФ</t>
  </si>
  <si>
    <t>цена за матрицу , руб РФ</t>
  </si>
  <si>
    <t>МР-6</t>
  </si>
  <si>
    <t>98*57 мм</t>
  </si>
  <si>
    <t>319*248 мм</t>
  </si>
  <si>
    <t>358*201мм</t>
  </si>
  <si>
    <t>МР-7</t>
  </si>
  <si>
    <t>МР-8</t>
  </si>
  <si>
    <t>МР-9</t>
  </si>
  <si>
    <t>графит + серебро</t>
  </si>
  <si>
    <t>МР-10</t>
  </si>
  <si>
    <t>представительство в России + 7 977 194 55 59</t>
  </si>
  <si>
    <t>МС-5</t>
  </si>
  <si>
    <t>серебро + матовые вставки</t>
  </si>
  <si>
    <t>312*312 мм</t>
  </si>
  <si>
    <t xml:space="preserve"> серебро+ бронза</t>
  </si>
  <si>
    <t>РШ-1</t>
  </si>
  <si>
    <t>РШ-2</t>
  </si>
  <si>
    <t>78*45</t>
  </si>
  <si>
    <t xml:space="preserve"> серебро + мат вставки</t>
  </si>
  <si>
    <t>301*281</t>
  </si>
  <si>
    <t>ВАЖНО!!! Любой вид мозаик можно сделать в следующем сочетании цветов зеркала: серебро, серебро + матовые вставки, серебро + бронзовые вставки, серебро + графитовые вставки, графит, графит + матовые вставки, графит + бронзовые вставки, графит + серебряные вставки, бронза, бронза + матовые вставки, бронза + серебряные вставки, бронза + графитовые вставки</t>
  </si>
  <si>
    <t>МК-25-25</t>
  </si>
  <si>
    <t>25*25 мм</t>
  </si>
  <si>
    <t>МП-74-11</t>
  </si>
  <si>
    <t>Рассчитать стоимость панно из мозаик зеркальной для МС-5</t>
  </si>
  <si>
    <t>Ширина в сантиметрах:</t>
  </si>
  <si>
    <t>Высота в сантиметрах:</t>
  </si>
  <si>
    <t>Площадь в метрах квадратных:</t>
  </si>
  <si>
    <t>Количество матриц:</t>
  </si>
  <si>
    <t>Рассчитать стоимость панно из мозаик зеркальной для МС-6</t>
  </si>
  <si>
    <t>Рассчитать стоимость панно из мозаик зеркальной для МС-7</t>
  </si>
  <si>
    <t>Рассчитать стоимость панно из мозаик зеркальной для МС-8</t>
  </si>
  <si>
    <t>Рассчитать стоимость панно из мозаик зеркальной для МС-9</t>
  </si>
  <si>
    <t>Рассчитать стоимость панно из мозаик зеркальной для МС-10</t>
  </si>
  <si>
    <t>Рассчитать стоимость панно из мозаик зеркальной для МС-11</t>
  </si>
  <si>
    <t>Рассчитать стоимость панно из мозаик зеркальной для МС-12</t>
  </si>
  <si>
    <t>Рассчитать стоимость панно из мозаик зеркальной для МС-13</t>
  </si>
  <si>
    <t>Рассчитать стоимость панно из мозаик зеркальной для МР-1</t>
  </si>
  <si>
    <t>Рассчитать стоимость панно из мозаик зеркальной для МР-2</t>
  </si>
  <si>
    <t>Рассчитать стоимость панно из мозаик зеркальной для МР-3</t>
  </si>
  <si>
    <t>Рассчитать стоимость панно из мозаик зеркальной для МР-4</t>
  </si>
  <si>
    <t>Рассчитать стоимость панно из мозаик зеркальной для МР-5</t>
  </si>
  <si>
    <t>Рассчитать стоимость панно из мозаик зеркальной для МР-6</t>
  </si>
  <si>
    <t>Рассчитать стоимость панно из мозаик зеркальной для МР-7</t>
  </si>
  <si>
    <t>Рассчитать стоимость панно из мозаик зеркальной для МР-8</t>
  </si>
  <si>
    <t>Рассчитать стоимость панно из мозаик зеркальной для МР-9</t>
  </si>
  <si>
    <t>Рассчитать стоимость панно из мозаик зеркальной для МР-10</t>
  </si>
  <si>
    <t>Рассчитать стоимость панно из мозаик зеркальной для МП-1</t>
  </si>
  <si>
    <t>Рассчитать стоимость панно из мозаик зеркальной для МП-2</t>
  </si>
  <si>
    <t>Рассчитать стоимость панно из мозаик зеркальной для МП-3</t>
  </si>
  <si>
    <t>Рассчитать стоимость панно из мозаик зеркальной для МП-4</t>
  </si>
  <si>
    <t>Рассчитать стоимость панно из мозаик зеркальной для МП-5</t>
  </si>
  <si>
    <t>Рассчитать стоимость панно из мозаик зеркальной для МП-6</t>
  </si>
  <si>
    <t>Рассчитать стоимость панно из мозаик зеркальной для МК-20-20</t>
  </si>
  <si>
    <t>Рассчитать стоимость панно из мозаик зеркальной для МК-25-25</t>
  </si>
  <si>
    <t>Рассчитать стоимость панно из мозаик зеркальной для МКМ-20-20</t>
  </si>
  <si>
    <t>Рассчитать стоимость панно из мозаик зеркальной для МКМ-20-22</t>
  </si>
  <si>
    <t>Рассчитать стоимость панно из мозаик зеркальной для МКМ-20-21</t>
  </si>
  <si>
    <t>Рассчитать стоимость панно из мозаик зеркальной для МП-42-20</t>
  </si>
  <si>
    <t>Рассчитать стоимость панно из мозаик зеркальной для МП-42-20-2</t>
  </si>
  <si>
    <t>Рассчитать стоимость панно из мозаик зеркальной для МПМ-42-20-4</t>
  </si>
  <si>
    <t>Рассчитать стоимость панно из мозаик зеркальной для МПМ-42-20-3</t>
  </si>
  <si>
    <t>Рассчитать стоимость панно из мозаик зеркальной для МП-42-20-5</t>
  </si>
  <si>
    <t>Рассчитать стоимость панно из мозаик зеркальной для МП-42-20-6</t>
  </si>
  <si>
    <t>Рассчитать стоимость панно из мозаик зеркальной для МК-50</t>
  </si>
  <si>
    <t>Рассчитать стоимость панно из мозаик зеркальной для МКМ-50</t>
  </si>
  <si>
    <t>Рассчитать стоимость панно из мозаик зеркальной для МД-149</t>
  </si>
  <si>
    <t>Рассчитать стоимость панно из мозаик зеркальной для МД-149-2</t>
  </si>
  <si>
    <t>Рассчитать стоимость панно из мозаик зеркальной для МД-300</t>
  </si>
  <si>
    <t>Рассчитать стоимость панно из мозаик зеркальной для МК-20-10</t>
  </si>
  <si>
    <t>Рассчитать стоимость панно из мозаик зеркальной для МК-20-10-3</t>
  </si>
  <si>
    <t>Рассчитать стоимость панно из мозаик зеркальной для МК-20-10-5</t>
  </si>
  <si>
    <t>Рассчитать стоимость панно из мозаик зеркальной для МК-20-10-4</t>
  </si>
  <si>
    <t>Рассчитать стоимость панно из мозаик зеркальной для МК-20-10-6</t>
  </si>
  <si>
    <t>Рассчитать стоимость панно из мозаик зеркальной для МКК-42-10</t>
  </si>
  <si>
    <t>Рассчитать стоимость панно из мозаик зеркальной для МКК-42-10-3</t>
  </si>
  <si>
    <t>Рассчитать стоимость панно из мозаик зеркальной для МКК-20-20</t>
  </si>
  <si>
    <t>Рассчитать стоимость панно из мозаик зеркальной для МКК-42-20-5</t>
  </si>
  <si>
    <t>Рассчитать стоимость панно из мозаик зеркальной для МД-149-8</t>
  </si>
  <si>
    <t>Рассчитать стоимость панно из мозаик зеркальной для МД-149-9</t>
  </si>
  <si>
    <t>Рассчитать стоимость панно из мозаик зеркальной для МД-300-10</t>
  </si>
  <si>
    <t>Рассчитать стоимость панно из мозаик зеркальной для МД-300-11</t>
  </si>
  <si>
    <t>Рассчитать стоимость панно из мозаик зеркальной для МК-50-20</t>
  </si>
  <si>
    <t>Рассчитать стоимость панно из мозаик зеркальной для МКМ-50-20</t>
  </si>
  <si>
    <t>Рассчитать стоимость панно из мозаик зеркальной для МП-149-10</t>
  </si>
  <si>
    <t>Рассчитать стоимость панно из мозаик зеркальной для МП-149-11</t>
  </si>
  <si>
    <t>Рассчитать стоимость панно из мозаик зеркальной для МП-74-10</t>
  </si>
  <si>
    <t>Рассчитать стоимость панно из мозаик зеркальной для МТ-30</t>
  </si>
  <si>
    <t>Рассчитать стоимость панно из мозаик зеркальной для МТ-31</t>
  </si>
  <si>
    <t>Рассчитать стоимость панно из мозаик зеркальной для МТ-34</t>
  </si>
  <si>
    <t>Рассчитать стоимость панно из мозаик зеркальной для МТ-32</t>
  </si>
  <si>
    <t>Рассчитать стоимость панно из мозаик зеркальной для МТ-33</t>
  </si>
  <si>
    <t>Рассчитать стоимость панно из мозаик зеркальной для РШ-1</t>
  </si>
  <si>
    <t>Рассчитать стоимость панно из мозаик зеркальной для РШ-2</t>
  </si>
  <si>
    <t>площадь матрицы, м2</t>
  </si>
  <si>
    <t>319*248мм</t>
  </si>
  <si>
    <t>МТ-34</t>
  </si>
  <si>
    <t>Рассчитать стоимость панно из мозаик зеркальной для МП-74-11</t>
  </si>
  <si>
    <t>Сумма в руб РФ: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</si>
</sst>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 x14ac:knownFonts="1">
    <font>
      <sz val="11"/>
      <color theme="1"/>
      <name val="Calibri"/>
      <family val="2"/>
      <charset val="204"/>
      <scheme val="minor"/>
    </font>
    <font>
      <sz val="10"/>
      <color rgb="FF0000FF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9"/>
      <color rgb="FF0000FF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8"/>
      <color rgb="FF0000FF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2"/>
      <color theme="1"/>
      <name val="Calibri"/>
      <family val="2"/>
      <charset val="204"/>
      <scheme val="minor"/>
    </font>
    <font>
      <sz val="7.5"/>
      <color theme="1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100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49" fontId="1" fillId="3" borderId="4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2" fillId="2" borderId="2" xfId="0" applyFont="1" applyFill="1" applyBorder="1"/>
    <xf numFmtId="14" fontId="5" fillId="0" borderId="0" xfId="0" applyNumberFormat="1" applyFont="1" applyAlignment="1">
      <alignment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0" fontId="4" fillId="3" borderId="24" xfId="0" applyFont="1" applyFill="1" applyBorder="1" applyAlignment="1">
      <alignment horizontal="center" vertical="center"/>
    </xf>
    <xf numFmtId="49" fontId="1" fillId="3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5" fillId="6" borderId="15" xfId="0" applyFont="1" applyFill="1" applyBorder="1" applyAlignment="1">
      <alignment vertical="center"/>
    </xf>
    <xf numFmtId="0" fontId="5" fillId="6" borderId="17" xfId="0" applyFont="1" applyFill="1" applyBorder="1" applyAlignment="1">
      <alignment vertical="center"/>
    </xf>
    <xf numFmtId="0" fontId="4" fillId="4" borderId="13" xfId="0" applyFont="1" applyFill="1" applyBorder="1" applyAlignment="1">
      <alignment horizontal="left" vertical="center" wrapText="1"/>
    </xf>
    <xf numFmtId="0" fontId="4" fillId="4" borderId="31" xfId="0" applyFont="1" applyFill="1" applyBorder="1" applyAlignment="1">
      <alignment horizontal="left" vertical="center" wrapText="1"/>
    </xf>
    <xf numFmtId="0" fontId="4" fillId="4" borderId="32" xfId="0" applyFont="1" applyFill="1" applyBorder="1" applyAlignment="1">
      <alignment horizontal="left" vertical="center" wrapText="1"/>
    </xf>
    <xf numFmtId="0" fontId="4" fillId="4" borderId="33" xfId="0" applyFont="1" applyFill="1" applyBorder="1" applyAlignment="1">
      <alignment horizontal="left" vertical="center" wrapText="1"/>
    </xf>
    <xf numFmtId="1" fontId="5" fillId="5" borderId="25" xfId="0" applyNumberFormat="1" applyFont="1" applyFill="1" applyBorder="1" applyAlignment="1">
      <alignment horizontal="center" vertical="center"/>
    </xf>
    <xf numFmtId="1" fontId="5" fillId="5" borderId="26" xfId="0" applyNumberFormat="1" applyFont="1" applyFill="1" applyBorder="1" applyAlignment="1">
      <alignment horizontal="center" vertical="center"/>
    </xf>
    <xf numFmtId="0" fontId="5" fillId="6" borderId="15" xfId="0" applyFont="1" applyFill="1" applyBorder="1" applyAlignment="1">
      <alignment horizontal="center" vertical="center"/>
    </xf>
    <xf numFmtId="0" fontId="5" fillId="6" borderId="17" xfId="0" applyFont="1" applyFill="1" applyBorder="1" applyAlignment="1">
      <alignment horizontal="center" vertical="center"/>
    </xf>
    <xf numFmtId="0" fontId="5" fillId="6" borderId="27" xfId="0" applyFont="1" applyFill="1" applyBorder="1" applyAlignment="1">
      <alignment horizontal="center" vertical="center"/>
    </xf>
    <xf numFmtId="0" fontId="5" fillId="6" borderId="28" xfId="0" applyFont="1" applyFill="1" applyBorder="1" applyAlignment="1">
      <alignment horizontal="center" vertical="center"/>
    </xf>
    <xf numFmtId="2" fontId="5" fillId="5" borderId="25" xfId="0" applyNumberFormat="1" applyFont="1" applyFill="1" applyBorder="1" applyAlignment="1">
      <alignment horizontal="center" vertical="center"/>
    </xf>
    <xf numFmtId="2" fontId="5" fillId="5" borderId="26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23" xfId="0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5" fillId="6" borderId="29" xfId="0" applyFont="1" applyFill="1" applyBorder="1" applyAlignment="1">
      <alignment horizontal="center" vertical="center"/>
    </xf>
    <xf numFmtId="0" fontId="5" fillId="6" borderId="30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left" vertical="center" wrapText="1"/>
    </xf>
    <xf numFmtId="0" fontId="4" fillId="4" borderId="13" xfId="0" applyFont="1" applyFill="1" applyBorder="1" applyAlignment="1">
      <alignment horizontal="left" vertical="center" wrapText="1"/>
    </xf>
    <xf numFmtId="0" fontId="4" fillId="4" borderId="14" xfId="0" applyFont="1" applyFill="1" applyBorder="1" applyAlignment="1">
      <alignment horizontal="left" vertical="center" wrapText="1"/>
    </xf>
    <xf numFmtId="0" fontId="6" fillId="0" borderId="0" xfId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5" fillId="5" borderId="10" xfId="0" applyFont="1" applyFill="1" applyBorder="1" applyAlignment="1">
      <alignment horizontal="center" vertical="center"/>
    </xf>
    <xf numFmtId="0" fontId="5" fillId="5" borderId="11" xfId="0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left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 wrapText="1"/>
    </xf>
    <xf numFmtId="0" fontId="7" fillId="0" borderId="22" xfId="0" applyFont="1" applyBorder="1" applyAlignment="1">
      <alignment horizontal="center" vertical="center" wrapText="1"/>
    </xf>
    <xf numFmtId="49" fontId="4" fillId="2" borderId="15" xfId="0" applyNumberFormat="1" applyFont="1" applyFill="1" applyBorder="1" applyAlignment="1">
      <alignment horizontal="center" wrapText="1"/>
    </xf>
    <xf numFmtId="49" fontId="4" fillId="2" borderId="16" xfId="0" applyNumberFormat="1" applyFont="1" applyFill="1" applyBorder="1" applyAlignment="1">
      <alignment horizontal="center" wrapText="1"/>
    </xf>
    <xf numFmtId="49" fontId="4" fillId="2" borderId="17" xfId="0" applyNumberFormat="1" applyFont="1" applyFill="1" applyBorder="1" applyAlignment="1">
      <alignment horizontal="center" wrapText="1"/>
    </xf>
    <xf numFmtId="0" fontId="11" fillId="7" borderId="1" xfId="0" applyFont="1" applyFill="1" applyBorder="1" applyAlignment="1"/>
    <xf numFmtId="1" fontId="0" fillId="0" borderId="1" xfId="0" applyNumberFormat="1" applyBorder="1" applyAlignment="1">
      <alignment horizontal="right" wrapText="1"/>
    </xf>
    <xf numFmtId="49" fontId="0" fillId="0" borderId="19" xfId="0" applyNumberFormat="1" applyBorder="1" applyAlignment="1">
      <alignment wrapText="1"/>
    </xf>
    <xf numFmtId="1" fontId="0" fillId="0" borderId="1" xfId="0" applyNumberFormat="1" applyBorder="1" applyAlignment="1">
      <alignment horizontal="right"/>
    </xf>
    <xf numFmtId="0" fontId="0" fillId="0" borderId="19" xfId="0" applyBorder="1"/>
    <xf numFmtId="2" fontId="0" fillId="0" borderId="1" xfId="0" applyNumberFormat="1" applyBorder="1" applyAlignment="1">
      <alignment horizontal="right"/>
    </xf>
    <xf numFmtId="4" fontId="0" fillId="0" borderId="1" xfId="0" applyNumberFormat="1" applyBorder="1" applyAlignment="1">
      <alignment horizontal="right"/>
    </xf>
    <xf numFmtId="0" fontId="0" fillId="0" borderId="22" xfId="0" applyBorder="1"/>
    <xf numFmtId="49" fontId="5" fillId="2" borderId="15" xfId="0" applyNumberFormat="1" applyFont="1" applyFill="1" applyBorder="1" applyAlignment="1">
      <alignment horizontal="center" wrapText="1"/>
    </xf>
    <xf numFmtId="49" fontId="5" fillId="2" borderId="16" xfId="0" applyNumberFormat="1" applyFont="1" applyFill="1" applyBorder="1" applyAlignment="1">
      <alignment horizontal="center" wrapText="1"/>
    </xf>
    <xf numFmtId="49" fontId="5" fillId="2" borderId="17" xfId="0" applyNumberFormat="1" applyFont="1" applyFill="1" applyBorder="1" applyAlignment="1">
      <alignment horizontal="center" wrapText="1"/>
    </xf>
    <xf numFmtId="49" fontId="12" fillId="2" borderId="15" xfId="0" applyNumberFormat="1" applyFont="1" applyFill="1" applyBorder="1" applyAlignment="1">
      <alignment horizontal="center" wrapText="1"/>
    </xf>
    <xf numFmtId="49" fontId="12" fillId="2" borderId="16" xfId="0" applyNumberFormat="1" applyFont="1" applyFill="1" applyBorder="1" applyAlignment="1">
      <alignment horizontal="center" wrapText="1"/>
    </xf>
    <xf numFmtId="49" fontId="12" fillId="2" borderId="17" xfId="0" applyNumberFormat="1" applyFont="1" applyFill="1" applyBorder="1" applyAlignment="1">
      <alignment horizontal="center" wrapText="1"/>
    </xf>
    <xf numFmtId="2" fontId="4" fillId="3" borderId="7" xfId="0" applyNumberFormat="1" applyFont="1" applyFill="1" applyBorder="1" applyAlignment="1">
      <alignment horizontal="center" vertical="center"/>
    </xf>
    <xf numFmtId="0" fontId="5" fillId="6" borderId="16" xfId="0" applyFont="1" applyFill="1" applyBorder="1" applyAlignment="1">
      <alignment horizontal="center" vertical="center"/>
    </xf>
    <xf numFmtId="0" fontId="5" fillId="6" borderId="34" xfId="0" applyFont="1" applyFill="1" applyBorder="1" applyAlignment="1">
      <alignment horizontal="center" vertical="center"/>
    </xf>
    <xf numFmtId="1" fontId="5" fillId="5" borderId="35" xfId="0" applyNumberFormat="1" applyFont="1" applyFill="1" applyBorder="1" applyAlignment="1">
      <alignment horizontal="center" vertical="center"/>
    </xf>
    <xf numFmtId="2" fontId="5" fillId="5" borderId="35" xfId="0" applyNumberFormat="1" applyFont="1" applyFill="1" applyBorder="1" applyAlignment="1">
      <alignment horizontal="center" vertical="center"/>
    </xf>
    <xf numFmtId="0" fontId="11" fillId="7" borderId="36" xfId="0" applyFont="1" applyFill="1" applyBorder="1" applyAlignment="1"/>
    <xf numFmtId="0" fontId="2" fillId="7" borderId="36" xfId="0" applyFont="1" applyFill="1" applyBorder="1" applyAlignment="1"/>
    <xf numFmtId="0" fontId="4" fillId="4" borderId="23" xfId="0" applyFont="1" applyFill="1" applyBorder="1" applyAlignment="1">
      <alignment horizontal="left" vertical="center" wrapText="1"/>
    </xf>
    <xf numFmtId="0" fontId="4" fillId="4" borderId="37" xfId="0" applyFont="1" applyFill="1" applyBorder="1" applyAlignment="1">
      <alignment horizontal="left" vertical="center" wrapText="1"/>
    </xf>
    <xf numFmtId="0" fontId="4" fillId="4" borderId="4" xfId="0" applyFont="1" applyFill="1" applyBorder="1" applyAlignment="1">
      <alignment horizontal="left" vertical="center" wrapText="1"/>
    </xf>
    <xf numFmtId="49" fontId="5" fillId="2" borderId="18" xfId="0" applyNumberFormat="1" applyFont="1" applyFill="1" applyBorder="1" applyAlignment="1">
      <alignment horizontal="center" wrapText="1"/>
    </xf>
    <xf numFmtId="49" fontId="5" fillId="2" borderId="0" xfId="0" applyNumberFormat="1" applyFont="1" applyFill="1" applyBorder="1" applyAlignment="1">
      <alignment horizontal="center" wrapText="1"/>
    </xf>
    <xf numFmtId="49" fontId="5" fillId="2" borderId="19" xfId="0" applyNumberFormat="1" applyFont="1" applyFill="1" applyBorder="1" applyAlignment="1">
      <alignment horizontal="center" wrapText="1"/>
    </xf>
    <xf numFmtId="0" fontId="11" fillId="7" borderId="3" xfId="0" applyFont="1" applyFill="1" applyBorder="1" applyAlignment="1"/>
    <xf numFmtId="0" fontId="11" fillId="7" borderId="35" xfId="0" applyFont="1" applyFill="1" applyBorder="1" applyAlignment="1"/>
    <xf numFmtId="0" fontId="2" fillId="7" borderId="3" xfId="0" applyFont="1" applyFill="1" applyBorder="1" applyAlignment="1"/>
    <xf numFmtId="0" fontId="2" fillId="7" borderId="35" xfId="0" applyFont="1" applyFill="1" applyBorder="1" applyAlignment="1"/>
    <xf numFmtId="0" fontId="11" fillId="7" borderId="38" xfId="0" applyFont="1" applyFill="1" applyBorder="1" applyAlignment="1"/>
    <xf numFmtId="0" fontId="11" fillId="7" borderId="39" xfId="0" applyFont="1" applyFill="1" applyBorder="1" applyAlignment="1"/>
    <xf numFmtId="0" fontId="11" fillId="7" borderId="40" xfId="0" applyFont="1" applyFill="1" applyBorder="1" applyAlignment="1"/>
    <xf numFmtId="0" fontId="11" fillId="7" borderId="41" xfId="0" applyFont="1" applyFill="1" applyBorder="1" applyAlignment="1"/>
    <xf numFmtId="0" fontId="11" fillId="7" borderId="42" xfId="0" applyFont="1" applyFill="1" applyBorder="1" applyAlignment="1"/>
    <xf numFmtId="0" fontId="11" fillId="7" borderId="43" xfId="0" applyFont="1" applyFill="1" applyBorder="1" applyAlignment="1"/>
    <xf numFmtId="0" fontId="11" fillId="7" borderId="10" xfId="0" applyFont="1" applyFill="1" applyBorder="1" applyAlignment="1"/>
    <xf numFmtId="0" fontId="11" fillId="7" borderId="25" xfId="0" applyFont="1" applyFill="1" applyBorder="1" applyAlignment="1"/>
    <xf numFmtId="0" fontId="2" fillId="7" borderId="25" xfId="0" applyFont="1" applyFill="1" applyBorder="1" applyAlignment="1"/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63" Type="http://schemas.openxmlformats.org/officeDocument/2006/relationships/image" Target="../media/image63.jpg"/><Relationship Id="rId7" Type="http://schemas.openxmlformats.org/officeDocument/2006/relationships/image" Target="../media/image7.jpeg"/><Relationship Id="rId2" Type="http://schemas.openxmlformats.org/officeDocument/2006/relationships/image" Target="../media/image2.jpg"/><Relationship Id="rId16" Type="http://schemas.openxmlformats.org/officeDocument/2006/relationships/image" Target="../media/image16.pn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61" Type="http://schemas.openxmlformats.org/officeDocument/2006/relationships/image" Target="../media/image61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png"/><Relationship Id="rId9" Type="http://schemas.openxmlformats.org/officeDocument/2006/relationships/image" Target="../media/image9.jp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jpeg"/><Relationship Id="rId8" Type="http://schemas.openxmlformats.org/officeDocument/2006/relationships/image" Target="../media/image8.jpg"/><Relationship Id="rId51" Type="http://schemas.openxmlformats.org/officeDocument/2006/relationships/image" Target="../media/image51.jpe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75.jpeg"/><Relationship Id="rId13" Type="http://schemas.openxmlformats.org/officeDocument/2006/relationships/image" Target="../media/image80.jpeg"/><Relationship Id="rId3" Type="http://schemas.openxmlformats.org/officeDocument/2006/relationships/image" Target="../media/image70.jpeg"/><Relationship Id="rId7" Type="http://schemas.openxmlformats.org/officeDocument/2006/relationships/image" Target="../media/image74.jpeg"/><Relationship Id="rId12" Type="http://schemas.openxmlformats.org/officeDocument/2006/relationships/image" Target="../media/image79.jpeg"/><Relationship Id="rId2" Type="http://schemas.openxmlformats.org/officeDocument/2006/relationships/image" Target="../media/image69.jpeg"/><Relationship Id="rId16" Type="http://schemas.openxmlformats.org/officeDocument/2006/relationships/image" Target="../media/image83.jpeg"/><Relationship Id="rId1" Type="http://schemas.openxmlformats.org/officeDocument/2006/relationships/image" Target="../media/image68.jpeg"/><Relationship Id="rId6" Type="http://schemas.openxmlformats.org/officeDocument/2006/relationships/image" Target="../media/image73.jpeg"/><Relationship Id="rId11" Type="http://schemas.openxmlformats.org/officeDocument/2006/relationships/image" Target="../media/image78.jpeg"/><Relationship Id="rId5" Type="http://schemas.openxmlformats.org/officeDocument/2006/relationships/image" Target="../media/image72.jpeg"/><Relationship Id="rId15" Type="http://schemas.openxmlformats.org/officeDocument/2006/relationships/image" Target="../media/image82.jpeg"/><Relationship Id="rId10" Type="http://schemas.openxmlformats.org/officeDocument/2006/relationships/image" Target="../media/image77.jpeg"/><Relationship Id="rId4" Type="http://schemas.openxmlformats.org/officeDocument/2006/relationships/image" Target="../media/image71.jpeg"/><Relationship Id="rId9" Type="http://schemas.openxmlformats.org/officeDocument/2006/relationships/image" Target="../media/image76.jpeg"/><Relationship Id="rId14" Type="http://schemas.openxmlformats.org/officeDocument/2006/relationships/image" Target="../media/image8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95251</xdr:colOff>
      <xdr:row>12</xdr:row>
      <xdr:rowOff>122465</xdr:rowOff>
    </xdr:from>
    <xdr:to>
      <xdr:col>1</xdr:col>
      <xdr:colOff>1455965</xdr:colOff>
      <xdr:row>16</xdr:row>
      <xdr:rowOff>254302</xdr:rowOff>
    </xdr:to>
    <xdr:pic>
      <xdr:nvPicPr>
        <xdr:cNvPr id="6" name="Рисунок 5" descr="mozaika_diamond_omega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98" t="19034" r="13553" b="22652"/>
        <a:stretch>
          <a:fillRect/>
        </a:stretch>
      </xdr:blipFill>
      <xdr:spPr bwMode="auto">
        <a:xfrm>
          <a:off x="306162" y="2326822"/>
          <a:ext cx="1360714" cy="91848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131885</xdr:colOff>
      <xdr:row>0</xdr:row>
      <xdr:rowOff>0</xdr:rowOff>
    </xdr:from>
    <xdr:to>
      <xdr:col>3</xdr:col>
      <xdr:colOff>528553</xdr:colOff>
      <xdr:row>1</xdr:row>
      <xdr:rowOff>139212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366" y="0"/>
          <a:ext cx="2819215" cy="520212"/>
        </a:xfrm>
        <a:prstGeom prst="rect">
          <a:avLst/>
        </a:prstGeom>
      </xdr:spPr>
    </xdr:pic>
    <xdr:clientData/>
  </xdr:twoCellAnchor>
  <xdr:twoCellAnchor editAs="oneCell">
    <xdr:from>
      <xdr:col>1</xdr:col>
      <xdr:colOff>102577</xdr:colOff>
      <xdr:row>17</xdr:row>
      <xdr:rowOff>175584</xdr:rowOff>
    </xdr:from>
    <xdr:to>
      <xdr:col>1</xdr:col>
      <xdr:colOff>1421423</xdr:colOff>
      <xdr:row>23</xdr:row>
      <xdr:rowOff>180247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058" y="2036622"/>
          <a:ext cx="1318846" cy="1318846"/>
        </a:xfrm>
        <a:prstGeom prst="rect">
          <a:avLst/>
        </a:prstGeom>
      </xdr:spPr>
    </xdr:pic>
    <xdr:clientData/>
  </xdr:twoCellAnchor>
  <xdr:twoCellAnchor editAs="oneCell">
    <xdr:from>
      <xdr:col>1</xdr:col>
      <xdr:colOff>80596</xdr:colOff>
      <xdr:row>23</xdr:row>
      <xdr:rowOff>168519</xdr:rowOff>
    </xdr:from>
    <xdr:to>
      <xdr:col>1</xdr:col>
      <xdr:colOff>1413834</xdr:colOff>
      <xdr:row>29</xdr:row>
      <xdr:rowOff>187572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077" y="3311769"/>
          <a:ext cx="1333238" cy="1333238"/>
        </a:xfrm>
        <a:prstGeom prst="rect">
          <a:avLst/>
        </a:prstGeom>
      </xdr:spPr>
    </xdr:pic>
    <xdr:clientData/>
  </xdr:twoCellAnchor>
  <xdr:twoCellAnchor editAs="oneCell">
    <xdr:from>
      <xdr:col>1</xdr:col>
      <xdr:colOff>80596</xdr:colOff>
      <xdr:row>29</xdr:row>
      <xdr:rowOff>178505</xdr:rowOff>
    </xdr:from>
    <xdr:to>
      <xdr:col>1</xdr:col>
      <xdr:colOff>1458057</xdr:colOff>
      <xdr:row>35</xdr:row>
      <xdr:rowOff>131879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077" y="4603967"/>
          <a:ext cx="1377461" cy="137746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35</xdr:row>
      <xdr:rowOff>117230</xdr:rowOff>
    </xdr:from>
    <xdr:to>
      <xdr:col>1</xdr:col>
      <xdr:colOff>1516411</xdr:colOff>
      <xdr:row>41</xdr:row>
      <xdr:rowOff>114304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731" y="5824903"/>
          <a:ext cx="1421161" cy="1421161"/>
        </a:xfrm>
        <a:prstGeom prst="rect">
          <a:avLst/>
        </a:prstGeom>
      </xdr:spPr>
    </xdr:pic>
    <xdr:clientData/>
  </xdr:twoCellAnchor>
  <xdr:twoCellAnchor editAs="oneCell">
    <xdr:from>
      <xdr:col>1</xdr:col>
      <xdr:colOff>117231</xdr:colOff>
      <xdr:row>42</xdr:row>
      <xdr:rowOff>109904</xdr:rowOff>
    </xdr:from>
    <xdr:to>
      <xdr:col>1</xdr:col>
      <xdr:colOff>1399442</xdr:colOff>
      <xdr:row>47</xdr:row>
      <xdr:rowOff>27975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712" y="7532077"/>
          <a:ext cx="1282211" cy="1282211"/>
        </a:xfrm>
        <a:prstGeom prst="rect">
          <a:avLst/>
        </a:prstGeom>
      </xdr:spPr>
    </xdr:pic>
    <xdr:clientData/>
  </xdr:twoCellAnchor>
  <xdr:twoCellAnchor editAs="oneCell">
    <xdr:from>
      <xdr:col>1</xdr:col>
      <xdr:colOff>58615</xdr:colOff>
      <xdr:row>48</xdr:row>
      <xdr:rowOff>168518</xdr:rowOff>
    </xdr:from>
    <xdr:to>
      <xdr:col>1</xdr:col>
      <xdr:colOff>1530613</xdr:colOff>
      <xdr:row>52</xdr:row>
      <xdr:rowOff>103706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096" y="8638441"/>
          <a:ext cx="1471998" cy="976943"/>
        </a:xfrm>
        <a:prstGeom prst="rect">
          <a:avLst/>
        </a:prstGeom>
      </xdr:spPr>
    </xdr:pic>
    <xdr:clientData/>
  </xdr:twoCellAnchor>
  <xdr:twoCellAnchor editAs="oneCell">
    <xdr:from>
      <xdr:col>1</xdr:col>
      <xdr:colOff>58616</xdr:colOff>
      <xdr:row>54</xdr:row>
      <xdr:rowOff>36634</xdr:rowOff>
    </xdr:from>
    <xdr:to>
      <xdr:col>1</xdr:col>
      <xdr:colOff>1449124</xdr:colOff>
      <xdr:row>58</xdr:row>
      <xdr:rowOff>187701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097" y="9788769"/>
          <a:ext cx="1390508" cy="1192822"/>
        </a:xfrm>
        <a:prstGeom prst="rect">
          <a:avLst/>
        </a:prstGeom>
      </xdr:spPr>
    </xdr:pic>
    <xdr:clientData/>
  </xdr:twoCellAnchor>
  <xdr:twoCellAnchor editAs="oneCell">
    <xdr:from>
      <xdr:col>1</xdr:col>
      <xdr:colOff>131884</xdr:colOff>
      <xdr:row>59</xdr:row>
      <xdr:rowOff>190502</xdr:rowOff>
    </xdr:from>
    <xdr:to>
      <xdr:col>1</xdr:col>
      <xdr:colOff>1392115</xdr:colOff>
      <xdr:row>65</xdr:row>
      <xdr:rowOff>135216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365" y="12052790"/>
          <a:ext cx="1260231" cy="1260231"/>
        </a:xfrm>
        <a:prstGeom prst="rect">
          <a:avLst/>
        </a:prstGeom>
      </xdr:spPr>
    </xdr:pic>
    <xdr:clientData/>
  </xdr:twoCellAnchor>
  <xdr:twoCellAnchor editAs="oneCell">
    <xdr:from>
      <xdr:col>1</xdr:col>
      <xdr:colOff>43962</xdr:colOff>
      <xdr:row>66</xdr:row>
      <xdr:rowOff>2661</xdr:rowOff>
    </xdr:from>
    <xdr:to>
      <xdr:col>1</xdr:col>
      <xdr:colOff>1294205</xdr:colOff>
      <xdr:row>71</xdr:row>
      <xdr:rowOff>143875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443" y="13410930"/>
          <a:ext cx="1250243" cy="1250243"/>
        </a:xfrm>
        <a:prstGeom prst="rect">
          <a:avLst/>
        </a:prstGeom>
      </xdr:spPr>
    </xdr:pic>
    <xdr:clientData/>
  </xdr:twoCellAnchor>
  <xdr:twoCellAnchor editAs="oneCell">
    <xdr:from>
      <xdr:col>1</xdr:col>
      <xdr:colOff>117231</xdr:colOff>
      <xdr:row>71</xdr:row>
      <xdr:rowOff>197564</xdr:rowOff>
    </xdr:from>
    <xdr:to>
      <xdr:col>1</xdr:col>
      <xdr:colOff>1436077</xdr:colOff>
      <xdr:row>77</xdr:row>
      <xdr:rowOff>202225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712" y="14624276"/>
          <a:ext cx="1318846" cy="1318846"/>
        </a:xfrm>
        <a:prstGeom prst="rect">
          <a:avLst/>
        </a:prstGeom>
      </xdr:spPr>
    </xdr:pic>
    <xdr:clientData/>
  </xdr:twoCellAnchor>
  <xdr:twoCellAnchor editAs="oneCell">
    <xdr:from>
      <xdr:col>1</xdr:col>
      <xdr:colOff>65943</xdr:colOff>
      <xdr:row>78</xdr:row>
      <xdr:rowOff>29308</xdr:rowOff>
    </xdr:from>
    <xdr:to>
      <xdr:col>1</xdr:col>
      <xdr:colOff>1504679</xdr:colOff>
      <xdr:row>84</xdr:row>
      <xdr:rowOff>43957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24" y="15936058"/>
          <a:ext cx="1438736" cy="1438736"/>
        </a:xfrm>
        <a:prstGeom prst="rect">
          <a:avLst/>
        </a:prstGeom>
      </xdr:spPr>
    </xdr:pic>
    <xdr:clientData/>
  </xdr:twoCellAnchor>
  <xdr:twoCellAnchor editAs="oneCell">
    <xdr:from>
      <xdr:col>1</xdr:col>
      <xdr:colOff>109904</xdr:colOff>
      <xdr:row>84</xdr:row>
      <xdr:rowOff>39295</xdr:rowOff>
    </xdr:from>
    <xdr:to>
      <xdr:col>1</xdr:col>
      <xdr:colOff>1524000</xdr:colOff>
      <xdr:row>89</xdr:row>
      <xdr:rowOff>89251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385" y="17433410"/>
          <a:ext cx="1414096" cy="1414096"/>
        </a:xfrm>
        <a:prstGeom prst="rect">
          <a:avLst/>
        </a:prstGeom>
      </xdr:spPr>
    </xdr:pic>
    <xdr:clientData/>
  </xdr:twoCellAnchor>
  <xdr:twoCellAnchor editAs="oneCell">
    <xdr:from>
      <xdr:col>1</xdr:col>
      <xdr:colOff>29306</xdr:colOff>
      <xdr:row>120</xdr:row>
      <xdr:rowOff>139211</xdr:rowOff>
    </xdr:from>
    <xdr:to>
      <xdr:col>1</xdr:col>
      <xdr:colOff>1537413</xdr:colOff>
      <xdr:row>125</xdr:row>
      <xdr:rowOff>101245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787" y="18991384"/>
          <a:ext cx="1508107" cy="1245577"/>
        </a:xfrm>
        <a:prstGeom prst="rect">
          <a:avLst/>
        </a:prstGeom>
      </xdr:spPr>
    </xdr:pic>
    <xdr:clientData/>
  </xdr:twoCellAnchor>
  <xdr:twoCellAnchor editAs="oneCell">
    <xdr:from>
      <xdr:col>1</xdr:col>
      <xdr:colOff>29309</xdr:colOff>
      <xdr:row>126</xdr:row>
      <xdr:rowOff>87922</xdr:rowOff>
    </xdr:from>
    <xdr:to>
      <xdr:col>1</xdr:col>
      <xdr:colOff>1510705</xdr:colOff>
      <xdr:row>131</xdr:row>
      <xdr:rowOff>71802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790" y="20412807"/>
          <a:ext cx="1481396" cy="1375996"/>
        </a:xfrm>
        <a:prstGeom prst="rect">
          <a:avLst/>
        </a:prstGeom>
      </xdr:spPr>
    </xdr:pic>
    <xdr:clientData/>
  </xdr:twoCellAnchor>
  <xdr:twoCellAnchor editAs="oneCell">
    <xdr:from>
      <xdr:col>1</xdr:col>
      <xdr:colOff>14656</xdr:colOff>
      <xdr:row>132</xdr:row>
      <xdr:rowOff>102700</xdr:rowOff>
    </xdr:from>
    <xdr:to>
      <xdr:col>1</xdr:col>
      <xdr:colOff>1458057</xdr:colOff>
      <xdr:row>137</xdr:row>
      <xdr:rowOff>51287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137" y="21900296"/>
          <a:ext cx="1443401" cy="1340704"/>
        </a:xfrm>
        <a:prstGeom prst="rect">
          <a:avLst/>
        </a:prstGeom>
      </xdr:spPr>
    </xdr:pic>
    <xdr:clientData/>
  </xdr:twoCellAnchor>
  <xdr:twoCellAnchor editAs="oneCell">
    <xdr:from>
      <xdr:col>1</xdr:col>
      <xdr:colOff>29309</xdr:colOff>
      <xdr:row>138</xdr:row>
      <xdr:rowOff>80596</xdr:rowOff>
    </xdr:from>
    <xdr:to>
      <xdr:col>1</xdr:col>
      <xdr:colOff>1518592</xdr:colOff>
      <xdr:row>143</xdr:row>
      <xdr:rowOff>180376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790" y="23585365"/>
          <a:ext cx="1489283" cy="1383322"/>
        </a:xfrm>
        <a:prstGeom prst="rect">
          <a:avLst/>
        </a:prstGeom>
      </xdr:spPr>
    </xdr:pic>
    <xdr:clientData/>
  </xdr:twoCellAnchor>
  <xdr:twoCellAnchor editAs="oneCell">
    <xdr:from>
      <xdr:col>0</xdr:col>
      <xdr:colOff>197827</xdr:colOff>
      <xdr:row>144</xdr:row>
      <xdr:rowOff>36634</xdr:rowOff>
    </xdr:from>
    <xdr:to>
      <xdr:col>1</xdr:col>
      <xdr:colOff>1577176</xdr:colOff>
      <xdr:row>150</xdr:row>
      <xdr:rowOff>25176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827" y="25014115"/>
          <a:ext cx="1591830" cy="1478572"/>
        </a:xfrm>
        <a:prstGeom prst="rect">
          <a:avLst/>
        </a:prstGeom>
      </xdr:spPr>
    </xdr:pic>
    <xdr:clientData/>
  </xdr:twoCellAnchor>
  <xdr:twoCellAnchor editAs="oneCell">
    <xdr:from>
      <xdr:col>0</xdr:col>
      <xdr:colOff>205157</xdr:colOff>
      <xdr:row>150</xdr:row>
      <xdr:rowOff>70301</xdr:rowOff>
    </xdr:from>
    <xdr:to>
      <xdr:col>1</xdr:col>
      <xdr:colOff>1531328</xdr:colOff>
      <xdr:row>155</xdr:row>
      <xdr:rowOff>107365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157" y="26520493"/>
          <a:ext cx="1538652" cy="1429179"/>
        </a:xfrm>
        <a:prstGeom prst="rect">
          <a:avLst/>
        </a:prstGeom>
      </xdr:spPr>
    </xdr:pic>
    <xdr:clientData/>
  </xdr:twoCellAnchor>
  <xdr:twoCellAnchor editAs="oneCell">
    <xdr:from>
      <xdr:col>1</xdr:col>
      <xdr:colOff>27215</xdr:colOff>
      <xdr:row>156</xdr:row>
      <xdr:rowOff>102054</xdr:rowOff>
    </xdr:from>
    <xdr:to>
      <xdr:col>1</xdr:col>
      <xdr:colOff>1509347</xdr:colOff>
      <xdr:row>161</xdr:row>
      <xdr:rowOff>121892</xdr:rowOff>
    </xdr:to>
    <xdr:pic>
      <xdr:nvPicPr>
        <xdr:cNvPr id="31" name="Рисунок 30"/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696" y="28024958"/>
          <a:ext cx="1482132" cy="1128869"/>
        </a:xfrm>
        <a:prstGeom prst="rect">
          <a:avLst/>
        </a:prstGeom>
      </xdr:spPr>
    </xdr:pic>
    <xdr:clientData/>
  </xdr:twoCellAnchor>
  <xdr:twoCellAnchor editAs="oneCell">
    <xdr:from>
      <xdr:col>1</xdr:col>
      <xdr:colOff>54430</xdr:colOff>
      <xdr:row>186</xdr:row>
      <xdr:rowOff>129268</xdr:rowOff>
    </xdr:from>
    <xdr:to>
      <xdr:col>1</xdr:col>
      <xdr:colOff>1537607</xdr:colOff>
      <xdr:row>191</xdr:row>
      <xdr:rowOff>137279</xdr:rowOff>
    </xdr:to>
    <xdr:pic>
      <xdr:nvPicPr>
        <xdr:cNvPr id="32" name="Рисунок 31"/>
        <xdr:cNvPicPr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980" y="5291818"/>
          <a:ext cx="1483177" cy="985156"/>
        </a:xfrm>
        <a:prstGeom prst="rect">
          <a:avLst/>
        </a:prstGeom>
      </xdr:spPr>
    </xdr:pic>
    <xdr:clientData/>
  </xdr:twoCellAnchor>
  <xdr:twoCellAnchor editAs="oneCell">
    <xdr:from>
      <xdr:col>1</xdr:col>
      <xdr:colOff>54430</xdr:colOff>
      <xdr:row>192</xdr:row>
      <xdr:rowOff>122464</xdr:rowOff>
    </xdr:from>
    <xdr:to>
      <xdr:col>1</xdr:col>
      <xdr:colOff>1537608</xdr:colOff>
      <xdr:row>197</xdr:row>
      <xdr:rowOff>164491</xdr:rowOff>
    </xdr:to>
    <xdr:pic>
      <xdr:nvPicPr>
        <xdr:cNvPr id="33" name="Рисунок 32"/>
        <xdr:cNvPicPr/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980" y="6570889"/>
          <a:ext cx="1483178" cy="1019173"/>
        </a:xfrm>
        <a:prstGeom prst="rect">
          <a:avLst/>
        </a:prstGeom>
      </xdr:spPr>
    </xdr:pic>
    <xdr:clientData/>
  </xdr:twoCellAnchor>
  <xdr:twoCellAnchor editAs="oneCell">
    <xdr:from>
      <xdr:col>1</xdr:col>
      <xdr:colOff>27216</xdr:colOff>
      <xdr:row>210</xdr:row>
      <xdr:rowOff>115660</xdr:rowOff>
    </xdr:from>
    <xdr:to>
      <xdr:col>1</xdr:col>
      <xdr:colOff>1516673</xdr:colOff>
      <xdr:row>215</xdr:row>
      <xdr:rowOff>143875</xdr:rowOff>
    </xdr:to>
    <xdr:pic>
      <xdr:nvPicPr>
        <xdr:cNvPr id="34" name="Рисунок 33"/>
        <xdr:cNvPicPr/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697" y="31885198"/>
          <a:ext cx="1489457" cy="1137244"/>
        </a:xfrm>
        <a:prstGeom prst="rect">
          <a:avLst/>
        </a:prstGeom>
      </xdr:spPr>
    </xdr:pic>
    <xdr:clientData/>
  </xdr:twoCellAnchor>
  <xdr:twoCellAnchor editAs="oneCell">
    <xdr:from>
      <xdr:col>1</xdr:col>
      <xdr:colOff>34018</xdr:colOff>
      <xdr:row>222</xdr:row>
      <xdr:rowOff>81644</xdr:rowOff>
    </xdr:from>
    <xdr:to>
      <xdr:col>1</xdr:col>
      <xdr:colOff>1537607</xdr:colOff>
      <xdr:row>227</xdr:row>
      <xdr:rowOff>157873</xdr:rowOff>
    </xdr:to>
    <xdr:pic>
      <xdr:nvPicPr>
        <xdr:cNvPr id="35" name="Рисунок 34"/>
        <xdr:cNvPicPr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568" y="9101819"/>
          <a:ext cx="1503589" cy="1053373"/>
        </a:xfrm>
        <a:prstGeom prst="rect">
          <a:avLst/>
        </a:prstGeom>
      </xdr:spPr>
    </xdr:pic>
    <xdr:clientData/>
  </xdr:twoCellAnchor>
  <xdr:twoCellAnchor editAs="oneCell">
    <xdr:from>
      <xdr:col>1</xdr:col>
      <xdr:colOff>34019</xdr:colOff>
      <xdr:row>234</xdr:row>
      <xdr:rowOff>88447</xdr:rowOff>
    </xdr:from>
    <xdr:to>
      <xdr:col>1</xdr:col>
      <xdr:colOff>1494693</xdr:colOff>
      <xdr:row>239</xdr:row>
      <xdr:rowOff>143873</xdr:rowOff>
    </xdr:to>
    <xdr:pic>
      <xdr:nvPicPr>
        <xdr:cNvPr id="36" name="Рисунок 35"/>
        <xdr:cNvPicPr/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500" y="34620235"/>
          <a:ext cx="1460674" cy="1164457"/>
        </a:xfrm>
        <a:prstGeom prst="rect">
          <a:avLst/>
        </a:prstGeom>
      </xdr:spPr>
    </xdr:pic>
    <xdr:clientData/>
  </xdr:twoCellAnchor>
  <xdr:twoCellAnchor editAs="oneCell">
    <xdr:from>
      <xdr:col>1</xdr:col>
      <xdr:colOff>20411</xdr:colOff>
      <xdr:row>240</xdr:row>
      <xdr:rowOff>115661</xdr:rowOff>
    </xdr:from>
    <xdr:to>
      <xdr:col>1</xdr:col>
      <xdr:colOff>1564821</xdr:colOff>
      <xdr:row>245</xdr:row>
      <xdr:rowOff>193020</xdr:rowOff>
    </xdr:to>
    <xdr:pic>
      <xdr:nvPicPr>
        <xdr:cNvPr id="37" name="Рисунок 36"/>
        <xdr:cNvPicPr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961" y="11707586"/>
          <a:ext cx="1544410" cy="1045844"/>
        </a:xfrm>
        <a:prstGeom prst="rect">
          <a:avLst/>
        </a:prstGeom>
      </xdr:spPr>
    </xdr:pic>
    <xdr:clientData/>
  </xdr:twoCellAnchor>
  <xdr:twoCellAnchor editAs="oneCell">
    <xdr:from>
      <xdr:col>1</xdr:col>
      <xdr:colOff>28261</xdr:colOff>
      <xdr:row>246</xdr:row>
      <xdr:rowOff>70652</xdr:rowOff>
    </xdr:from>
    <xdr:to>
      <xdr:col>1</xdr:col>
      <xdr:colOff>1552261</xdr:colOff>
      <xdr:row>251</xdr:row>
      <xdr:rowOff>146676</xdr:rowOff>
    </xdr:to>
    <xdr:pic>
      <xdr:nvPicPr>
        <xdr:cNvPr id="38" name="Рисунок 37"/>
        <xdr:cNvPicPr/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742" y="37166864"/>
          <a:ext cx="1524000" cy="1185055"/>
        </a:xfrm>
        <a:prstGeom prst="rect">
          <a:avLst/>
        </a:prstGeom>
      </xdr:spPr>
    </xdr:pic>
    <xdr:clientData/>
  </xdr:twoCellAnchor>
  <xdr:twoCellAnchor editAs="oneCell">
    <xdr:from>
      <xdr:col>1</xdr:col>
      <xdr:colOff>59872</xdr:colOff>
      <xdr:row>252</xdr:row>
      <xdr:rowOff>51707</xdr:rowOff>
    </xdr:from>
    <xdr:to>
      <xdr:col>1</xdr:col>
      <xdr:colOff>1509346</xdr:colOff>
      <xdr:row>257</xdr:row>
      <xdr:rowOff>136548</xdr:rowOff>
    </xdr:to>
    <xdr:pic>
      <xdr:nvPicPr>
        <xdr:cNvPr id="39" name="Рисунок 38"/>
        <xdr:cNvPicPr/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353" y="38430130"/>
          <a:ext cx="1449474" cy="1193870"/>
        </a:xfrm>
        <a:prstGeom prst="rect">
          <a:avLst/>
        </a:prstGeom>
      </xdr:spPr>
    </xdr:pic>
    <xdr:clientData/>
  </xdr:twoCellAnchor>
  <xdr:twoCellAnchor editAs="oneCell">
    <xdr:from>
      <xdr:col>1</xdr:col>
      <xdr:colOff>32658</xdr:colOff>
      <xdr:row>258</xdr:row>
      <xdr:rowOff>40088</xdr:rowOff>
    </xdr:from>
    <xdr:to>
      <xdr:col>1</xdr:col>
      <xdr:colOff>1494692</xdr:colOff>
      <xdr:row>264</xdr:row>
      <xdr:rowOff>34842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139" y="39502896"/>
          <a:ext cx="1462034" cy="1314931"/>
        </a:xfrm>
        <a:prstGeom prst="rect">
          <a:avLst/>
        </a:prstGeom>
      </xdr:spPr>
    </xdr:pic>
    <xdr:clientData/>
  </xdr:twoCellAnchor>
  <xdr:twoCellAnchor>
    <xdr:from>
      <xdr:col>1</xdr:col>
      <xdr:colOff>59872</xdr:colOff>
      <xdr:row>270</xdr:row>
      <xdr:rowOff>121104</xdr:rowOff>
    </xdr:from>
    <xdr:to>
      <xdr:col>1</xdr:col>
      <xdr:colOff>1469570</xdr:colOff>
      <xdr:row>274</xdr:row>
      <xdr:rowOff>318406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422" y="16951779"/>
          <a:ext cx="1409698" cy="1054552"/>
        </a:xfrm>
        <a:prstGeom prst="rect">
          <a:avLst/>
        </a:prstGeom>
      </xdr:spPr>
    </xdr:pic>
    <xdr:clientData/>
  </xdr:twoCellAnchor>
  <xdr:twoCellAnchor editAs="oneCell">
    <xdr:from>
      <xdr:col>1</xdr:col>
      <xdr:colOff>141231</xdr:colOff>
      <xdr:row>282</xdr:row>
      <xdr:rowOff>80278</xdr:rowOff>
    </xdr:from>
    <xdr:to>
      <xdr:col>1</xdr:col>
      <xdr:colOff>1480038</xdr:colOff>
      <xdr:row>287</xdr:row>
      <xdr:rowOff>181976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712" y="42495836"/>
          <a:ext cx="1338807" cy="1209396"/>
        </a:xfrm>
        <a:prstGeom prst="rect">
          <a:avLst/>
        </a:prstGeom>
      </xdr:spPr>
    </xdr:pic>
    <xdr:clientData/>
  </xdr:twoCellAnchor>
  <xdr:twoCellAnchor editAs="oneCell">
    <xdr:from>
      <xdr:col>1</xdr:col>
      <xdr:colOff>64350</xdr:colOff>
      <xdr:row>288</xdr:row>
      <xdr:rowOff>124080</xdr:rowOff>
    </xdr:from>
    <xdr:to>
      <xdr:col>1</xdr:col>
      <xdr:colOff>1384788</xdr:colOff>
      <xdr:row>294</xdr:row>
      <xdr:rowOff>4808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831" y="43917099"/>
          <a:ext cx="1320438" cy="1200904"/>
        </a:xfrm>
        <a:prstGeom prst="rect">
          <a:avLst/>
        </a:prstGeom>
      </xdr:spPr>
    </xdr:pic>
    <xdr:clientData/>
  </xdr:twoCellAnchor>
  <xdr:twoCellAnchor editAs="oneCell">
    <xdr:from>
      <xdr:col>1</xdr:col>
      <xdr:colOff>66263</xdr:colOff>
      <xdr:row>294</xdr:row>
      <xdr:rowOff>67855</xdr:rowOff>
    </xdr:from>
    <xdr:to>
      <xdr:col>1</xdr:col>
      <xdr:colOff>1414097</xdr:colOff>
      <xdr:row>299</xdr:row>
      <xdr:rowOff>194126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744" y="45238336"/>
          <a:ext cx="1347834" cy="1233971"/>
        </a:xfrm>
        <a:prstGeom prst="rect">
          <a:avLst/>
        </a:prstGeom>
      </xdr:spPr>
    </xdr:pic>
    <xdr:clientData/>
  </xdr:twoCellAnchor>
  <xdr:twoCellAnchor editAs="oneCell">
    <xdr:from>
      <xdr:col>1</xdr:col>
      <xdr:colOff>60528</xdr:colOff>
      <xdr:row>300</xdr:row>
      <xdr:rowOff>71039</xdr:rowOff>
    </xdr:from>
    <xdr:to>
      <xdr:col>1</xdr:col>
      <xdr:colOff>1450731</xdr:colOff>
      <xdr:row>306</xdr:row>
      <xdr:rowOff>2102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009" y="46618981"/>
          <a:ext cx="1390203" cy="1251241"/>
        </a:xfrm>
        <a:prstGeom prst="rect">
          <a:avLst/>
        </a:prstGeom>
      </xdr:spPr>
    </xdr:pic>
    <xdr:clientData/>
  </xdr:twoCellAnchor>
  <xdr:twoCellAnchor editAs="oneCell">
    <xdr:from>
      <xdr:col>1</xdr:col>
      <xdr:colOff>43962</xdr:colOff>
      <xdr:row>306</xdr:row>
      <xdr:rowOff>89754</xdr:rowOff>
    </xdr:from>
    <xdr:to>
      <xdr:col>1</xdr:col>
      <xdr:colOff>1436078</xdr:colOff>
      <xdr:row>312</xdr:row>
      <xdr:rowOff>32325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443" y="48015158"/>
          <a:ext cx="1392116" cy="1262750"/>
        </a:xfrm>
        <a:prstGeom prst="rect">
          <a:avLst/>
        </a:prstGeom>
      </xdr:spPr>
    </xdr:pic>
    <xdr:clientData/>
  </xdr:twoCellAnchor>
  <xdr:twoCellAnchor editAs="oneCell">
    <xdr:from>
      <xdr:col>1</xdr:col>
      <xdr:colOff>78152</xdr:colOff>
      <xdr:row>312</xdr:row>
      <xdr:rowOff>95251</xdr:rowOff>
    </xdr:from>
    <xdr:to>
      <xdr:col>1</xdr:col>
      <xdr:colOff>1421423</xdr:colOff>
      <xdr:row>318</xdr:row>
      <xdr:rowOff>1714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633" y="49398116"/>
          <a:ext cx="1343271" cy="1226642"/>
        </a:xfrm>
        <a:prstGeom prst="rect">
          <a:avLst/>
        </a:prstGeom>
      </xdr:spPr>
    </xdr:pic>
    <xdr:clientData/>
  </xdr:twoCellAnchor>
  <xdr:twoCellAnchor editAs="oneCell">
    <xdr:from>
      <xdr:col>1</xdr:col>
      <xdr:colOff>58615</xdr:colOff>
      <xdr:row>318</xdr:row>
      <xdr:rowOff>43962</xdr:rowOff>
    </xdr:from>
    <xdr:to>
      <xdr:col>1</xdr:col>
      <xdr:colOff>1428750</xdr:colOff>
      <xdr:row>323</xdr:row>
      <xdr:rowOff>184458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096" y="50724289"/>
          <a:ext cx="1370135" cy="1248193"/>
        </a:xfrm>
        <a:prstGeom prst="rect">
          <a:avLst/>
        </a:prstGeom>
      </xdr:spPr>
    </xdr:pic>
    <xdr:clientData/>
  </xdr:twoCellAnchor>
  <xdr:twoCellAnchor editAs="oneCell">
    <xdr:from>
      <xdr:col>1</xdr:col>
      <xdr:colOff>51289</xdr:colOff>
      <xdr:row>324</xdr:row>
      <xdr:rowOff>29307</xdr:rowOff>
    </xdr:from>
    <xdr:to>
      <xdr:col>1</xdr:col>
      <xdr:colOff>1458059</xdr:colOff>
      <xdr:row>329</xdr:row>
      <xdr:rowOff>109373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770" y="52087095"/>
          <a:ext cx="1406770" cy="1275686"/>
        </a:xfrm>
        <a:prstGeom prst="rect">
          <a:avLst/>
        </a:prstGeom>
      </xdr:spPr>
    </xdr:pic>
    <xdr:clientData/>
  </xdr:twoCellAnchor>
  <xdr:twoCellAnchor editAs="oneCell">
    <xdr:from>
      <xdr:col>1</xdr:col>
      <xdr:colOff>56173</xdr:colOff>
      <xdr:row>330</xdr:row>
      <xdr:rowOff>36634</xdr:rowOff>
    </xdr:from>
    <xdr:to>
      <xdr:col>1</xdr:col>
      <xdr:colOff>1494693</xdr:colOff>
      <xdr:row>336</xdr:row>
      <xdr:rowOff>26951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54" y="53471884"/>
          <a:ext cx="1438520" cy="1310494"/>
        </a:xfrm>
        <a:prstGeom prst="rect">
          <a:avLst/>
        </a:prstGeom>
      </xdr:spPr>
    </xdr:pic>
    <xdr:clientData/>
  </xdr:twoCellAnchor>
  <xdr:twoCellAnchor editAs="oneCell">
    <xdr:from>
      <xdr:col>1</xdr:col>
      <xdr:colOff>53731</xdr:colOff>
      <xdr:row>342</xdr:row>
      <xdr:rowOff>87924</xdr:rowOff>
    </xdr:from>
    <xdr:to>
      <xdr:col>1</xdr:col>
      <xdr:colOff>1480039</xdr:colOff>
      <xdr:row>347</xdr:row>
      <xdr:rowOff>164174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212" y="54900636"/>
          <a:ext cx="1426308" cy="1418409"/>
        </a:xfrm>
        <a:prstGeom prst="rect">
          <a:avLst/>
        </a:prstGeom>
      </xdr:spPr>
    </xdr:pic>
    <xdr:clientData/>
  </xdr:twoCellAnchor>
  <xdr:twoCellAnchor editAs="oneCell">
    <xdr:from>
      <xdr:col>1</xdr:col>
      <xdr:colOff>87924</xdr:colOff>
      <xdr:row>354</xdr:row>
      <xdr:rowOff>38466</xdr:rowOff>
    </xdr:from>
    <xdr:to>
      <xdr:col>1</xdr:col>
      <xdr:colOff>1443404</xdr:colOff>
      <xdr:row>359</xdr:row>
      <xdr:rowOff>62160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405" y="56375178"/>
          <a:ext cx="1355480" cy="1365853"/>
        </a:xfrm>
        <a:prstGeom prst="rect">
          <a:avLst/>
        </a:prstGeom>
      </xdr:spPr>
    </xdr:pic>
    <xdr:clientData/>
  </xdr:twoCellAnchor>
  <xdr:twoCellAnchor editAs="oneCell">
    <xdr:from>
      <xdr:col>1</xdr:col>
      <xdr:colOff>29307</xdr:colOff>
      <xdr:row>168</xdr:row>
      <xdr:rowOff>43961</xdr:rowOff>
    </xdr:from>
    <xdr:to>
      <xdr:col>1</xdr:col>
      <xdr:colOff>1545981</xdr:colOff>
      <xdr:row>173</xdr:row>
      <xdr:rowOff>99211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788" y="29351653"/>
          <a:ext cx="1516674" cy="1419389"/>
        </a:xfrm>
        <a:prstGeom prst="rect">
          <a:avLst/>
        </a:prstGeom>
      </xdr:spPr>
    </xdr:pic>
    <xdr:clientData/>
  </xdr:twoCellAnchor>
  <xdr:twoCellAnchor editAs="oneCell">
    <xdr:from>
      <xdr:col>1</xdr:col>
      <xdr:colOff>65942</xdr:colOff>
      <xdr:row>198</xdr:row>
      <xdr:rowOff>43962</xdr:rowOff>
    </xdr:from>
    <xdr:to>
      <xdr:col>1</xdr:col>
      <xdr:colOff>1494692</xdr:colOff>
      <xdr:row>202</xdr:row>
      <xdr:rowOff>210006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23" y="33484039"/>
          <a:ext cx="1428750" cy="1207799"/>
        </a:xfrm>
        <a:prstGeom prst="rect">
          <a:avLst/>
        </a:prstGeom>
      </xdr:spPr>
    </xdr:pic>
    <xdr:clientData/>
  </xdr:twoCellAnchor>
  <xdr:twoCellAnchor editAs="oneCell">
    <xdr:from>
      <xdr:col>1</xdr:col>
      <xdr:colOff>41521</xdr:colOff>
      <xdr:row>336</xdr:row>
      <xdr:rowOff>131885</xdr:rowOff>
    </xdr:from>
    <xdr:to>
      <xdr:col>1</xdr:col>
      <xdr:colOff>1545981</xdr:colOff>
      <xdr:row>340</xdr:row>
      <xdr:rowOff>240456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2" y="58095173"/>
          <a:ext cx="1504460" cy="1128345"/>
        </a:xfrm>
        <a:prstGeom prst="rect">
          <a:avLst/>
        </a:prstGeom>
      </xdr:spPr>
    </xdr:pic>
    <xdr:clientData/>
  </xdr:twoCellAnchor>
  <xdr:twoCellAnchor editAs="oneCell">
    <xdr:from>
      <xdr:col>1</xdr:col>
      <xdr:colOff>21982</xdr:colOff>
      <xdr:row>174</xdr:row>
      <xdr:rowOff>133715</xdr:rowOff>
    </xdr:from>
    <xdr:to>
      <xdr:col>1</xdr:col>
      <xdr:colOff>1545981</xdr:colOff>
      <xdr:row>179</xdr:row>
      <xdr:rowOff>59112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463" y="30994715"/>
          <a:ext cx="1523999" cy="1142999"/>
        </a:xfrm>
        <a:prstGeom prst="rect">
          <a:avLst/>
        </a:prstGeom>
      </xdr:spPr>
    </xdr:pic>
    <xdr:clientData/>
  </xdr:twoCellAnchor>
  <xdr:twoCellAnchor editAs="oneCell">
    <xdr:from>
      <xdr:col>1</xdr:col>
      <xdr:colOff>39075</xdr:colOff>
      <xdr:row>204</xdr:row>
      <xdr:rowOff>58615</xdr:rowOff>
    </xdr:from>
    <xdr:to>
      <xdr:col>1</xdr:col>
      <xdr:colOff>1553306</xdr:colOff>
      <xdr:row>208</xdr:row>
      <xdr:rowOff>299072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556" y="36458769"/>
          <a:ext cx="1514231" cy="1135673"/>
        </a:xfrm>
        <a:prstGeom prst="rect">
          <a:avLst/>
        </a:prstGeom>
      </xdr:spPr>
    </xdr:pic>
    <xdr:clientData/>
  </xdr:twoCellAnchor>
  <xdr:twoCellAnchor editAs="oneCell">
    <xdr:from>
      <xdr:col>1</xdr:col>
      <xdr:colOff>29310</xdr:colOff>
      <xdr:row>228</xdr:row>
      <xdr:rowOff>29308</xdr:rowOff>
    </xdr:from>
    <xdr:to>
      <xdr:col>1</xdr:col>
      <xdr:colOff>1572848</xdr:colOff>
      <xdr:row>232</xdr:row>
      <xdr:rowOff>291744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791" y="40415308"/>
          <a:ext cx="1543538" cy="1157654"/>
        </a:xfrm>
        <a:prstGeom prst="rect">
          <a:avLst/>
        </a:prstGeom>
      </xdr:spPr>
    </xdr:pic>
    <xdr:clientData/>
  </xdr:twoCellAnchor>
  <xdr:twoCellAnchor editAs="oneCell">
    <xdr:from>
      <xdr:col>1</xdr:col>
      <xdr:colOff>51288</xdr:colOff>
      <xdr:row>348</xdr:row>
      <xdr:rowOff>183174</xdr:rowOff>
    </xdr:from>
    <xdr:to>
      <xdr:col>1</xdr:col>
      <xdr:colOff>1524000</xdr:colOff>
      <xdr:row>353</xdr:row>
      <xdr:rowOff>93917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769" y="65429424"/>
          <a:ext cx="1472712" cy="1106365"/>
        </a:xfrm>
        <a:prstGeom prst="rect">
          <a:avLst/>
        </a:prstGeom>
      </xdr:spPr>
    </xdr:pic>
    <xdr:clientData/>
  </xdr:twoCellAnchor>
  <xdr:twoCellAnchor editAs="oneCell">
    <xdr:from>
      <xdr:col>1</xdr:col>
      <xdr:colOff>51287</xdr:colOff>
      <xdr:row>264</xdr:row>
      <xdr:rowOff>108072</xdr:rowOff>
    </xdr:from>
    <xdr:to>
      <xdr:col>1</xdr:col>
      <xdr:colOff>1567959</xdr:colOff>
      <xdr:row>269</xdr:row>
      <xdr:rowOff>137878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768" y="48443784"/>
          <a:ext cx="1516672" cy="1137504"/>
        </a:xfrm>
        <a:prstGeom prst="rect">
          <a:avLst/>
        </a:prstGeom>
      </xdr:spPr>
    </xdr:pic>
    <xdr:clientData/>
  </xdr:twoCellAnchor>
  <xdr:twoCellAnchor editAs="oneCell">
    <xdr:from>
      <xdr:col>1</xdr:col>
      <xdr:colOff>53730</xdr:colOff>
      <xdr:row>180</xdr:row>
      <xdr:rowOff>131885</xdr:rowOff>
    </xdr:from>
    <xdr:to>
      <xdr:col>1</xdr:col>
      <xdr:colOff>1548422</xdr:colOff>
      <xdr:row>184</xdr:row>
      <xdr:rowOff>211149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211" y="32399654"/>
          <a:ext cx="1494692" cy="1121019"/>
        </a:xfrm>
        <a:prstGeom prst="rect">
          <a:avLst/>
        </a:prstGeom>
      </xdr:spPr>
    </xdr:pic>
    <xdr:clientData/>
  </xdr:twoCellAnchor>
  <xdr:twoCellAnchor editAs="oneCell">
    <xdr:from>
      <xdr:col>1</xdr:col>
      <xdr:colOff>41515</xdr:colOff>
      <xdr:row>216</xdr:row>
      <xdr:rowOff>109905</xdr:rowOff>
    </xdr:from>
    <xdr:to>
      <xdr:col>1</xdr:col>
      <xdr:colOff>1516670</xdr:colOff>
      <xdr:row>220</xdr:row>
      <xdr:rowOff>20650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996" y="40759674"/>
          <a:ext cx="1475155" cy="1106366"/>
        </a:xfrm>
        <a:prstGeom prst="rect">
          <a:avLst/>
        </a:prstGeom>
      </xdr:spPr>
    </xdr:pic>
    <xdr:clientData/>
  </xdr:twoCellAnchor>
  <xdr:twoCellAnchor editAs="oneCell">
    <xdr:from>
      <xdr:col>1</xdr:col>
      <xdr:colOff>65939</xdr:colOff>
      <xdr:row>276</xdr:row>
      <xdr:rowOff>73267</xdr:rowOff>
    </xdr:from>
    <xdr:to>
      <xdr:col>1</xdr:col>
      <xdr:colOff>1553307</xdr:colOff>
      <xdr:row>280</xdr:row>
      <xdr:rowOff>169017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20" y="54021402"/>
          <a:ext cx="1487368" cy="1115525"/>
        </a:xfrm>
        <a:prstGeom prst="rect">
          <a:avLst/>
        </a:prstGeom>
      </xdr:spPr>
    </xdr:pic>
    <xdr:clientData/>
  </xdr:twoCellAnchor>
  <xdr:twoCellAnchor editAs="oneCell">
    <xdr:from>
      <xdr:col>1</xdr:col>
      <xdr:colOff>58616</xdr:colOff>
      <xdr:row>366</xdr:row>
      <xdr:rowOff>43961</xdr:rowOff>
    </xdr:from>
    <xdr:to>
      <xdr:col>1</xdr:col>
      <xdr:colOff>1399442</xdr:colOff>
      <xdr:row>371</xdr:row>
      <xdr:rowOff>145208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097" y="75789692"/>
          <a:ext cx="1340826" cy="1296866"/>
        </a:xfrm>
        <a:prstGeom prst="rect">
          <a:avLst/>
        </a:prstGeom>
      </xdr:spPr>
    </xdr:pic>
    <xdr:clientData/>
  </xdr:twoCellAnchor>
  <xdr:twoCellAnchor editAs="oneCell">
    <xdr:from>
      <xdr:col>1</xdr:col>
      <xdr:colOff>295</xdr:colOff>
      <xdr:row>378</xdr:row>
      <xdr:rowOff>43961</xdr:rowOff>
    </xdr:from>
    <xdr:to>
      <xdr:col>2</xdr:col>
      <xdr:colOff>0</xdr:colOff>
      <xdr:row>382</xdr:row>
      <xdr:rowOff>217143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776" y="75775038"/>
          <a:ext cx="1582320" cy="1267558"/>
        </a:xfrm>
        <a:prstGeom prst="rect">
          <a:avLst/>
        </a:prstGeom>
      </xdr:spPr>
    </xdr:pic>
    <xdr:clientData/>
  </xdr:twoCellAnchor>
  <xdr:twoCellAnchor editAs="oneCell">
    <xdr:from>
      <xdr:col>1</xdr:col>
      <xdr:colOff>2</xdr:colOff>
      <xdr:row>384</xdr:row>
      <xdr:rowOff>131884</xdr:rowOff>
    </xdr:from>
    <xdr:to>
      <xdr:col>2</xdr:col>
      <xdr:colOff>3582</xdr:colOff>
      <xdr:row>389</xdr:row>
      <xdr:rowOff>48623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483" y="77452903"/>
          <a:ext cx="1586195" cy="1333500"/>
        </a:xfrm>
        <a:prstGeom prst="rect">
          <a:avLst/>
        </a:prstGeom>
      </xdr:spPr>
    </xdr:pic>
    <xdr:clientData/>
  </xdr:twoCellAnchor>
  <xdr:twoCellAnchor editAs="oneCell">
    <xdr:from>
      <xdr:col>1</xdr:col>
      <xdr:colOff>29310</xdr:colOff>
      <xdr:row>390</xdr:row>
      <xdr:rowOff>166869</xdr:rowOff>
    </xdr:from>
    <xdr:to>
      <xdr:col>1</xdr:col>
      <xdr:colOff>1494693</xdr:colOff>
      <xdr:row>394</xdr:row>
      <xdr:rowOff>244274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791" y="79077831"/>
          <a:ext cx="1465383" cy="1171782"/>
        </a:xfrm>
        <a:prstGeom prst="rect">
          <a:avLst/>
        </a:prstGeom>
      </xdr:spPr>
    </xdr:pic>
    <xdr:clientData/>
  </xdr:twoCellAnchor>
  <xdr:oneCellAnchor>
    <xdr:from>
      <xdr:col>1</xdr:col>
      <xdr:colOff>80593</xdr:colOff>
      <xdr:row>90</xdr:row>
      <xdr:rowOff>51287</xdr:rowOff>
    </xdr:from>
    <xdr:ext cx="1502022" cy="1502022"/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074" y="18998710"/>
          <a:ext cx="1502022" cy="1502022"/>
        </a:xfrm>
        <a:prstGeom prst="rect">
          <a:avLst/>
        </a:prstGeom>
      </xdr:spPr>
    </xdr:pic>
    <xdr:clientData/>
  </xdr:oneCellAnchor>
  <xdr:oneCellAnchor>
    <xdr:from>
      <xdr:col>1</xdr:col>
      <xdr:colOff>21982</xdr:colOff>
      <xdr:row>96</xdr:row>
      <xdr:rowOff>29309</xdr:rowOff>
    </xdr:from>
    <xdr:ext cx="1384788" cy="1384788"/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463" y="88194174"/>
          <a:ext cx="1384788" cy="1384788"/>
        </a:xfrm>
        <a:prstGeom prst="rect">
          <a:avLst/>
        </a:prstGeom>
      </xdr:spPr>
    </xdr:pic>
    <xdr:clientData/>
  </xdr:oneCellAnchor>
  <xdr:oneCellAnchor>
    <xdr:from>
      <xdr:col>1</xdr:col>
      <xdr:colOff>117230</xdr:colOff>
      <xdr:row>102</xdr:row>
      <xdr:rowOff>65942</xdr:rowOff>
    </xdr:from>
    <xdr:ext cx="1340827" cy="1340827"/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711" y="89681538"/>
          <a:ext cx="1340827" cy="1340827"/>
        </a:xfrm>
        <a:prstGeom prst="rect">
          <a:avLst/>
        </a:prstGeom>
      </xdr:spPr>
    </xdr:pic>
    <xdr:clientData/>
  </xdr:oneCellAnchor>
  <xdr:oneCellAnchor>
    <xdr:from>
      <xdr:col>1</xdr:col>
      <xdr:colOff>29308</xdr:colOff>
      <xdr:row>108</xdr:row>
      <xdr:rowOff>29308</xdr:rowOff>
    </xdr:from>
    <xdr:ext cx="1494692" cy="1494692"/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789" y="91051673"/>
          <a:ext cx="1494692" cy="1494692"/>
        </a:xfrm>
        <a:prstGeom prst="rect">
          <a:avLst/>
        </a:prstGeom>
      </xdr:spPr>
    </xdr:pic>
    <xdr:clientData/>
  </xdr:oneCellAnchor>
  <xdr:oneCellAnchor>
    <xdr:from>
      <xdr:col>1</xdr:col>
      <xdr:colOff>100340</xdr:colOff>
      <xdr:row>114</xdr:row>
      <xdr:rowOff>36635</xdr:rowOff>
    </xdr:from>
    <xdr:ext cx="1428320" cy="1310052"/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821" y="92583000"/>
          <a:ext cx="1428320" cy="1310052"/>
        </a:xfrm>
        <a:prstGeom prst="rect">
          <a:avLst/>
        </a:prstGeom>
      </xdr:spPr>
    </xdr:pic>
    <xdr:clientData/>
  </xdr:oneCellAnchor>
  <xdr:twoCellAnchor editAs="oneCell">
    <xdr:from>
      <xdr:col>1</xdr:col>
      <xdr:colOff>80596</xdr:colOff>
      <xdr:row>6</xdr:row>
      <xdr:rowOff>87923</xdr:rowOff>
    </xdr:from>
    <xdr:to>
      <xdr:col>1</xdr:col>
      <xdr:colOff>1513156</xdr:colOff>
      <xdr:row>10</xdr:row>
      <xdr:rowOff>291745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077" y="1150327"/>
          <a:ext cx="1432560" cy="1252904"/>
        </a:xfrm>
        <a:prstGeom prst="rect">
          <a:avLst/>
        </a:prstGeom>
      </xdr:spPr>
    </xdr:pic>
    <xdr:clientData/>
  </xdr:twoCellAnchor>
  <xdr:twoCellAnchor editAs="oneCell">
    <xdr:from>
      <xdr:col>1</xdr:col>
      <xdr:colOff>146539</xdr:colOff>
      <xdr:row>372</xdr:row>
      <xdr:rowOff>51289</xdr:rowOff>
    </xdr:from>
    <xdr:to>
      <xdr:col>1</xdr:col>
      <xdr:colOff>1431591</xdr:colOff>
      <xdr:row>377</xdr:row>
      <xdr:rowOff>150332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020" y="84875077"/>
          <a:ext cx="1285052" cy="1294665"/>
        </a:xfrm>
        <a:prstGeom prst="rect">
          <a:avLst/>
        </a:prstGeom>
      </xdr:spPr>
    </xdr:pic>
    <xdr:clientData/>
  </xdr:twoCellAnchor>
  <xdr:twoCellAnchor editAs="oneCell">
    <xdr:from>
      <xdr:col>1</xdr:col>
      <xdr:colOff>36635</xdr:colOff>
      <xdr:row>396</xdr:row>
      <xdr:rowOff>29308</xdr:rowOff>
    </xdr:from>
    <xdr:to>
      <xdr:col>1</xdr:col>
      <xdr:colOff>1531327</xdr:colOff>
      <xdr:row>402</xdr:row>
      <xdr:rowOff>69274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53" y="91019035"/>
          <a:ext cx="1494692" cy="1468716"/>
        </a:xfrm>
        <a:prstGeom prst="rect">
          <a:avLst/>
        </a:prstGeom>
      </xdr:spPr>
    </xdr:pic>
    <xdr:clientData/>
  </xdr:twoCellAnchor>
  <xdr:twoCellAnchor editAs="oneCell">
    <xdr:from>
      <xdr:col>1</xdr:col>
      <xdr:colOff>51289</xdr:colOff>
      <xdr:row>402</xdr:row>
      <xdr:rowOff>58618</xdr:rowOff>
    </xdr:from>
    <xdr:to>
      <xdr:col>1</xdr:col>
      <xdr:colOff>1451094</xdr:colOff>
      <xdr:row>406</xdr:row>
      <xdr:rowOff>225803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770" y="93110541"/>
          <a:ext cx="1399805" cy="1458056"/>
        </a:xfrm>
        <a:prstGeom prst="rect">
          <a:avLst/>
        </a:prstGeom>
      </xdr:spPr>
    </xdr:pic>
    <xdr:clientData/>
  </xdr:twoCellAnchor>
  <xdr:oneCellAnchor>
    <xdr:from>
      <xdr:col>1</xdr:col>
      <xdr:colOff>27214</xdr:colOff>
      <xdr:row>162</xdr:row>
      <xdr:rowOff>47625</xdr:rowOff>
    </xdr:from>
    <xdr:ext cx="1536473" cy="1186961"/>
    <xdr:pic>
      <xdr:nvPicPr>
        <xdr:cNvPr id="69" name="Рисунок 68"/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764" y="39204900"/>
          <a:ext cx="1536473" cy="1186961"/>
        </a:xfrm>
        <a:prstGeom prst="rect">
          <a:avLst/>
        </a:prstGeom>
      </xdr:spPr>
    </xdr:pic>
    <xdr:clientData/>
  </xdr:oneCellAnchor>
  <xdr:twoCellAnchor editAs="oneCell">
    <xdr:from>
      <xdr:col>1</xdr:col>
      <xdr:colOff>134938</xdr:colOff>
      <xdr:row>360</xdr:row>
      <xdr:rowOff>55562</xdr:rowOff>
    </xdr:from>
    <xdr:to>
      <xdr:col>1</xdr:col>
      <xdr:colOff>1317625</xdr:colOff>
      <xdr:row>365</xdr:row>
      <xdr:rowOff>95250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756" y="85590062"/>
          <a:ext cx="1182687" cy="114805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z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</sheetNames>
    <sheetDataSet>
      <sheetData sheetId="0">
        <row r="2">
          <cell r="F2" t="str">
            <v>11 07 2022</v>
          </cell>
        </row>
        <row r="23">
          <cell r="E23">
            <v>11.99</v>
          </cell>
        </row>
        <row r="29">
          <cell r="E29">
            <v>11.99</v>
          </cell>
        </row>
        <row r="35">
          <cell r="E35">
            <v>11.09</v>
          </cell>
        </row>
        <row r="41">
          <cell r="E41">
            <v>11.99</v>
          </cell>
        </row>
        <row r="47">
          <cell r="E47">
            <v>11.99</v>
          </cell>
        </row>
        <row r="53">
          <cell r="E53">
            <v>11.99</v>
          </cell>
        </row>
        <row r="59">
          <cell r="E59">
            <v>11.99</v>
          </cell>
        </row>
        <row r="65">
          <cell r="E65">
            <v>8.9</v>
          </cell>
        </row>
        <row r="71">
          <cell r="E71">
            <v>7.9</v>
          </cell>
        </row>
        <row r="77">
          <cell r="E77">
            <v>9.99</v>
          </cell>
        </row>
        <row r="83">
          <cell r="E83">
            <v>9.99</v>
          </cell>
        </row>
        <row r="89">
          <cell r="E89">
            <v>8.99</v>
          </cell>
        </row>
        <row r="95">
          <cell r="E95">
            <v>8.99</v>
          </cell>
        </row>
        <row r="101">
          <cell r="E101">
            <v>8.99</v>
          </cell>
        </row>
        <row r="107">
          <cell r="E107">
            <v>8.99</v>
          </cell>
        </row>
        <row r="113">
          <cell r="E113">
            <v>8.99</v>
          </cell>
        </row>
        <row r="119">
          <cell r="E119">
            <v>9.99</v>
          </cell>
        </row>
        <row r="125">
          <cell r="E125">
            <v>9.99</v>
          </cell>
        </row>
        <row r="131">
          <cell r="E131">
            <v>9.99</v>
          </cell>
        </row>
        <row r="137">
          <cell r="E137">
            <v>9.99</v>
          </cell>
        </row>
        <row r="143">
          <cell r="E143">
            <v>9.99</v>
          </cell>
        </row>
        <row r="149">
          <cell r="E149">
            <v>9.99</v>
          </cell>
        </row>
        <row r="155">
          <cell r="E155">
            <v>9.99</v>
          </cell>
        </row>
        <row r="161">
          <cell r="E161">
            <v>9.99</v>
          </cell>
        </row>
        <row r="167">
          <cell r="E167">
            <v>9.5</v>
          </cell>
        </row>
        <row r="173">
          <cell r="E173">
            <v>10.4</v>
          </cell>
        </row>
        <row r="179">
          <cell r="E179">
            <v>10.99</v>
          </cell>
        </row>
        <row r="185">
          <cell r="E185">
            <v>10.99</v>
          </cell>
        </row>
        <row r="191">
          <cell r="E191">
            <v>9.99</v>
          </cell>
        </row>
        <row r="197">
          <cell r="E197">
            <v>9.99</v>
          </cell>
        </row>
        <row r="203">
          <cell r="E203">
            <v>10.5</v>
          </cell>
        </row>
        <row r="209">
          <cell r="E209">
            <v>10.5</v>
          </cell>
        </row>
        <row r="215">
          <cell r="E215">
            <v>9.99</v>
          </cell>
        </row>
        <row r="221">
          <cell r="E221">
            <v>10.99</v>
          </cell>
        </row>
        <row r="227">
          <cell r="E227">
            <v>9.8699999999999992</v>
          </cell>
        </row>
        <row r="233">
          <cell r="E233">
            <v>10.99</v>
          </cell>
        </row>
        <row r="239">
          <cell r="E239">
            <v>9.99</v>
          </cell>
        </row>
        <row r="245">
          <cell r="E245">
            <v>9.99</v>
          </cell>
        </row>
        <row r="251">
          <cell r="E251">
            <v>9.99</v>
          </cell>
        </row>
        <row r="257">
          <cell r="E257">
            <v>13.89</v>
          </cell>
        </row>
        <row r="263">
          <cell r="E263">
            <v>13.99</v>
          </cell>
        </row>
        <row r="269">
          <cell r="E269">
            <v>13.99</v>
          </cell>
        </row>
        <row r="275">
          <cell r="E275">
            <v>13.99</v>
          </cell>
        </row>
        <row r="281">
          <cell r="E281">
            <v>13.99</v>
          </cell>
        </row>
        <row r="287">
          <cell r="E287">
            <v>13.89</v>
          </cell>
        </row>
        <row r="293">
          <cell r="E293">
            <v>13.89</v>
          </cell>
        </row>
        <row r="299">
          <cell r="E299">
            <v>12.87</v>
          </cell>
        </row>
        <row r="305">
          <cell r="E305">
            <v>8.99</v>
          </cell>
        </row>
        <row r="311">
          <cell r="E311">
            <v>8.99</v>
          </cell>
        </row>
        <row r="317">
          <cell r="E317">
            <v>10.99</v>
          </cell>
        </row>
        <row r="323">
          <cell r="E323">
            <v>9.99</v>
          </cell>
        </row>
        <row r="329">
          <cell r="E329">
            <v>10.95</v>
          </cell>
        </row>
        <row r="335">
          <cell r="E335">
            <v>9.75</v>
          </cell>
        </row>
        <row r="341">
          <cell r="E341">
            <v>9.75</v>
          </cell>
        </row>
        <row r="347">
          <cell r="E347">
            <v>9.5</v>
          </cell>
        </row>
        <row r="353">
          <cell r="E353">
            <v>10.9</v>
          </cell>
        </row>
        <row r="359">
          <cell r="E359">
            <v>8.89</v>
          </cell>
        </row>
        <row r="371">
          <cell r="E371">
            <v>11.99</v>
          </cell>
        </row>
        <row r="377">
          <cell r="E377">
            <v>11.99</v>
          </cell>
        </row>
        <row r="383">
          <cell r="E383">
            <v>8.99</v>
          </cell>
        </row>
        <row r="389">
          <cell r="E389">
            <v>12.99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Бегущая строка">
      <a:dk1>
        <a:srgbClr val="000000"/>
      </a:dk1>
      <a:lt1>
        <a:sysClr val="window" lastClr="FFFFFF"/>
      </a:lt1>
      <a:dk2>
        <a:srgbClr val="5E5E5E"/>
      </a:dk2>
      <a:lt2>
        <a:srgbClr val="DDDDDD"/>
      </a:lt2>
      <a:accent1>
        <a:srgbClr val="418AB3"/>
      </a:accent1>
      <a:accent2>
        <a:srgbClr val="A6B727"/>
      </a:accent2>
      <a:accent3>
        <a:srgbClr val="F69200"/>
      </a:accent3>
      <a:accent4>
        <a:srgbClr val="838383"/>
      </a:accent4>
      <a:accent5>
        <a:srgbClr val="FEC306"/>
      </a:accent5>
      <a:accent6>
        <a:srgbClr val="DF5327"/>
      </a:accent6>
      <a:hlink>
        <a:srgbClr val="F59E00"/>
      </a:hlink>
      <a:folHlink>
        <a:srgbClr val="B2B2B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Молочное стекло">
      <a:fillStyleLst>
        <a:solidFill>
          <a:schemeClr val="phClr"/>
        </a:solidFill>
        <a:gradFill rotWithShape="1">
          <a:gsLst>
            <a:gs pos="0">
              <a:schemeClr val="phClr">
                <a:tint val="15000"/>
                <a:satMod val="250000"/>
              </a:schemeClr>
            </a:gs>
            <a:gs pos="49000">
              <a:schemeClr val="phClr">
                <a:tint val="50000"/>
                <a:satMod val="200000"/>
              </a:schemeClr>
            </a:gs>
            <a:gs pos="49100">
              <a:schemeClr val="phClr">
                <a:tint val="64000"/>
                <a:satMod val="160000"/>
              </a:schemeClr>
            </a:gs>
            <a:gs pos="92000">
              <a:schemeClr val="phClr">
                <a:tint val="50000"/>
                <a:satMod val="200000"/>
              </a:schemeClr>
            </a:gs>
            <a:gs pos="100000">
              <a:schemeClr val="phClr">
                <a:tint val="43000"/>
                <a:satMod val="190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74000"/>
              </a:schemeClr>
            </a:gs>
            <a:gs pos="49000">
              <a:schemeClr val="phClr">
                <a:tint val="96000"/>
                <a:shade val="84000"/>
                <a:satMod val="110000"/>
              </a:schemeClr>
            </a:gs>
            <a:gs pos="49100">
              <a:schemeClr val="phClr">
                <a:shade val="55000"/>
                <a:satMod val="150000"/>
              </a:schemeClr>
            </a:gs>
            <a:gs pos="92000">
              <a:schemeClr val="phClr">
                <a:tint val="98000"/>
                <a:shade val="90000"/>
                <a:satMod val="128000"/>
              </a:schemeClr>
            </a:gs>
            <a:gs pos="100000">
              <a:schemeClr val="phClr">
                <a:tint val="90000"/>
                <a:shade val="97000"/>
                <a:satMod val="128000"/>
              </a:schemeClr>
            </a:gs>
          </a:gsLst>
          <a:lin ang="5400000" scaled="1"/>
        </a:gradFill>
      </a:fillStyleLst>
      <a:lnStyleLst>
        <a:ln w="11430" cap="flat" cmpd="sng" algn="ctr">
          <a:solidFill>
            <a:schemeClr val="phClr"/>
          </a:solidFill>
          <a:prstDash val="solid"/>
        </a:ln>
        <a:ln w="40000" cap="flat" cmpd="sng" algn="ctr">
          <a:solidFill>
            <a:schemeClr val="phClr"/>
          </a:solidFill>
          <a:prstDash val="solid"/>
        </a:ln>
        <a:ln w="318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dist="25000" dir="5400000" rotWithShape="0">
              <a:schemeClr val="phClr">
                <a:shade val="30000"/>
                <a:satMod val="150000"/>
                <a:alpha val="38000"/>
              </a:schemeClr>
            </a:outerShdw>
          </a:effectLst>
        </a:effectStyle>
        <a:effectStyle>
          <a:effectLst>
            <a:outerShdw blurRad="39000" dist="25400" dir="5400000" rotWithShape="0">
              <a:schemeClr val="phClr">
                <a:shade val="33000"/>
                <a:alpha val="83000"/>
              </a:schemeClr>
            </a:outerShdw>
          </a:effectLst>
        </a:effectStyle>
        <a:effectStyle>
          <a:effectLst>
            <a:outerShdw blurRad="39000" dist="25400" dir="5400000" rotWithShape="0">
              <a:schemeClr val="phClr">
                <a:shade val="33000"/>
                <a:alpha val="83000"/>
              </a:schemeClr>
            </a:outerShdw>
          </a:effectLst>
          <a:scene3d>
            <a:camera prst="orthographicFront" fov="0">
              <a:rot lat="0" lon="0" rev="0"/>
            </a:camera>
            <a:lightRig rig="contrasting" dir="t">
              <a:rot lat="0" lon="0" rev="1500000"/>
            </a:lightRig>
          </a:scene3d>
          <a:sp3d extrusionH="127000" prstMaterial="powder">
            <a:bevelT w="50800" h="63500"/>
          </a:sp3d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zplitka.by/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/>
  <dimension ref="A1:L415"/>
  <sheetViews>
    <sheetView tabSelected="1" zoomScale="130" zoomScaleNormal="130" workbookViewId="0">
      <selection activeCell="A2" sqref="A2"/>
    </sheetView>
  </sheetViews>
  <sheetFormatPr defaultRowHeight="15" x14ac:dyDescent="0.25"/>
  <cols>
    <col min="1" max="1" width="3.140625" customWidth="1"/>
    <col min="2" max="2" width="23.7109375" customWidth="1"/>
    <col min="3" max="3" width="12.5703125" customWidth="1"/>
    <col min="4" max="4" width="12.140625" customWidth="1"/>
    <col min="5" max="5" width="12.7109375" customWidth="1"/>
    <col min="6" max="6" width="8.42578125" customWidth="1"/>
    <col min="7" max="7" width="13.140625" customWidth="1"/>
    <col min="11" max="11" width="10.5703125" customWidth="1"/>
    <col min="12" max="12" width="15.42578125" customWidth="1"/>
  </cols>
  <sheetData>
    <row r="1" spans="1:12" ht="30" customHeight="1" x14ac:dyDescent="0.25">
      <c r="E1" s="42" t="s">
        <v>11</v>
      </c>
      <c r="F1" s="42"/>
      <c r="G1" s="42"/>
    </row>
    <row r="2" spans="1:12" x14ac:dyDescent="0.25">
      <c r="E2" s="11"/>
      <c r="F2" s="13" t="str">
        <f>[1]Лист1!$F$2</f>
        <v>11 07 2022</v>
      </c>
      <c r="G2" s="11"/>
    </row>
    <row r="3" spans="1:12" x14ac:dyDescent="0.25">
      <c r="B3" t="s">
        <v>146</v>
      </c>
      <c r="E3" s="11"/>
      <c r="F3" s="13"/>
      <c r="G3" s="11"/>
    </row>
    <row r="4" spans="1:12" ht="22.5" customHeight="1" x14ac:dyDescent="0.25">
      <c r="A4" s="47" t="s">
        <v>156</v>
      </c>
      <c r="B4" s="47"/>
      <c r="C4" s="47"/>
      <c r="D4" s="47"/>
      <c r="E4" s="47"/>
      <c r="F4" s="47"/>
      <c r="G4" s="47"/>
    </row>
    <row r="5" spans="1:12" ht="37.5" customHeight="1" thickBot="1" x14ac:dyDescent="0.3">
      <c r="A5" s="47"/>
      <c r="B5" s="47"/>
      <c r="C5" s="47"/>
      <c r="D5" s="47"/>
      <c r="E5" s="47"/>
      <c r="F5" s="47"/>
      <c r="G5" s="47"/>
    </row>
    <row r="6" spans="1:12" ht="15.75" thickBot="1" x14ac:dyDescent="0.3">
      <c r="A6" s="1" t="s">
        <v>0</v>
      </c>
      <c r="B6" s="7" t="s">
        <v>1</v>
      </c>
      <c r="C6" s="43" t="s">
        <v>2</v>
      </c>
      <c r="D6" s="44"/>
      <c r="E6" s="20" t="s">
        <v>135</v>
      </c>
      <c r="F6" s="21"/>
      <c r="G6" s="12" t="s">
        <v>10</v>
      </c>
    </row>
    <row r="7" spans="1:12" ht="15" customHeight="1" x14ac:dyDescent="0.25">
      <c r="A7" s="36">
        <v>1</v>
      </c>
      <c r="B7" s="36"/>
      <c r="C7" s="8" t="s">
        <v>3</v>
      </c>
      <c r="D7" s="2" t="s">
        <v>147</v>
      </c>
      <c r="E7" s="30" t="s">
        <v>135</v>
      </c>
      <c r="F7" s="31"/>
      <c r="G7" s="39"/>
      <c r="H7" s="57" t="s">
        <v>160</v>
      </c>
      <c r="I7" s="58"/>
      <c r="J7" s="58"/>
      <c r="K7" s="58"/>
      <c r="L7" s="59"/>
    </row>
    <row r="8" spans="1:12" ht="36.75" thickBot="1" x14ac:dyDescent="0.3">
      <c r="A8" s="36"/>
      <c r="B8" s="36"/>
      <c r="C8" s="9" t="s">
        <v>4</v>
      </c>
      <c r="D8" s="3" t="s">
        <v>148</v>
      </c>
      <c r="E8" s="26">
        <f>D12*E11</f>
        <v>3688.1720430107525</v>
      </c>
      <c r="F8" s="27"/>
      <c r="G8" s="40"/>
      <c r="H8" s="60" t="s">
        <v>161</v>
      </c>
      <c r="I8" s="60"/>
      <c r="J8" s="60"/>
      <c r="K8" s="61">
        <v>0</v>
      </c>
      <c r="L8" s="62"/>
    </row>
    <row r="9" spans="1:12" ht="15.75" x14ac:dyDescent="0.25">
      <c r="A9" s="36"/>
      <c r="B9" s="36"/>
      <c r="C9" s="9" t="s">
        <v>5</v>
      </c>
      <c r="D9" s="4" t="s">
        <v>8</v>
      </c>
      <c r="E9" s="28" t="s">
        <v>136</v>
      </c>
      <c r="F9" s="29"/>
      <c r="G9" s="40"/>
      <c r="H9" s="98" t="s">
        <v>162</v>
      </c>
      <c r="I9" s="88"/>
      <c r="J9" s="79"/>
      <c r="K9" s="63">
        <v>0</v>
      </c>
      <c r="L9" s="64"/>
    </row>
    <row r="10" spans="1:12" x14ac:dyDescent="0.25">
      <c r="A10" s="36"/>
      <c r="B10" s="36"/>
      <c r="C10" s="9" t="s">
        <v>6</v>
      </c>
      <c r="D10" s="4" t="s">
        <v>91</v>
      </c>
      <c r="E10" s="30"/>
      <c r="F10" s="31"/>
      <c r="G10" s="40"/>
      <c r="H10" s="99" t="s">
        <v>163</v>
      </c>
      <c r="I10" s="90"/>
      <c r="J10" s="80"/>
      <c r="K10" s="65">
        <f>K8*K9/10000</f>
        <v>0</v>
      </c>
      <c r="L10" s="64"/>
    </row>
    <row r="11" spans="1:12" ht="25.5" x14ac:dyDescent="0.25">
      <c r="A11" s="36"/>
      <c r="B11" s="36"/>
      <c r="C11" s="10" t="s">
        <v>230</v>
      </c>
      <c r="D11" s="5">
        <v>9.2999999999999999E-2</v>
      </c>
      <c r="E11" s="32">
        <f>ROUND([1]Лист1!$E$23/0.035,0)</f>
        <v>343</v>
      </c>
      <c r="F11" s="33"/>
      <c r="G11" s="40"/>
      <c r="H11" s="98" t="s">
        <v>164</v>
      </c>
      <c r="I11" s="88"/>
      <c r="J11" s="79"/>
      <c r="K11" s="65">
        <f>K10/D11</f>
        <v>0</v>
      </c>
      <c r="L11" s="64"/>
    </row>
    <row r="12" spans="1:12" ht="16.5" thickBot="1" x14ac:dyDescent="0.3">
      <c r="A12" s="36"/>
      <c r="B12" s="36"/>
      <c r="C12" s="9" t="s">
        <v>7</v>
      </c>
      <c r="D12" s="74">
        <f>1/D11</f>
        <v>10.75268817204301</v>
      </c>
      <c r="E12" s="45"/>
      <c r="F12" s="46"/>
      <c r="G12" s="41"/>
      <c r="H12" s="97" t="s">
        <v>234</v>
      </c>
      <c r="I12" s="92"/>
      <c r="J12" s="93"/>
      <c r="K12" s="66">
        <f>E11*K11</f>
        <v>0</v>
      </c>
      <c r="L12" s="67"/>
    </row>
    <row r="13" spans="1:12" ht="15" customHeight="1" x14ac:dyDescent="0.25">
      <c r="A13" s="36">
        <v>2</v>
      </c>
      <c r="B13" s="36"/>
      <c r="C13" s="8" t="s">
        <v>3</v>
      </c>
      <c r="D13" s="2" t="s">
        <v>12</v>
      </c>
      <c r="E13" s="30" t="s">
        <v>135</v>
      </c>
      <c r="F13" s="31"/>
      <c r="G13" s="39"/>
      <c r="H13" s="68" t="s">
        <v>165</v>
      </c>
      <c r="I13" s="69"/>
      <c r="J13" s="69"/>
      <c r="K13" s="69"/>
      <c r="L13" s="70"/>
    </row>
    <row r="14" spans="1:12" ht="16.5" thickBot="1" x14ac:dyDescent="0.3">
      <c r="A14" s="36"/>
      <c r="B14" s="36"/>
      <c r="C14" s="9" t="s">
        <v>4</v>
      </c>
      <c r="D14" s="3" t="s">
        <v>9</v>
      </c>
      <c r="E14" s="26">
        <f>D18*E17</f>
        <v>3688.1720430107525</v>
      </c>
      <c r="F14" s="27"/>
      <c r="G14" s="40"/>
      <c r="H14" s="60" t="s">
        <v>161</v>
      </c>
      <c r="I14" s="60"/>
      <c r="J14" s="60"/>
      <c r="K14" s="61">
        <v>0</v>
      </c>
      <c r="L14" s="62"/>
    </row>
    <row r="15" spans="1:12" ht="15.75" x14ac:dyDescent="0.25">
      <c r="A15" s="36"/>
      <c r="B15" s="36"/>
      <c r="C15" s="9" t="s">
        <v>5</v>
      </c>
      <c r="D15" s="4" t="s">
        <v>8</v>
      </c>
      <c r="E15" s="28" t="s">
        <v>136</v>
      </c>
      <c r="F15" s="29"/>
      <c r="G15" s="40"/>
      <c r="H15" s="98" t="s">
        <v>162</v>
      </c>
      <c r="I15" s="88"/>
      <c r="J15" s="79"/>
      <c r="K15" s="63">
        <v>0</v>
      </c>
      <c r="L15" s="64"/>
    </row>
    <row r="16" spans="1:12" x14ac:dyDescent="0.25">
      <c r="A16" s="36"/>
      <c r="B16" s="36"/>
      <c r="C16" s="9" t="s">
        <v>6</v>
      </c>
      <c r="D16" s="4" t="s">
        <v>91</v>
      </c>
      <c r="E16" s="30"/>
      <c r="F16" s="31"/>
      <c r="G16" s="40"/>
      <c r="H16" s="99" t="s">
        <v>163</v>
      </c>
      <c r="I16" s="90"/>
      <c r="J16" s="80"/>
      <c r="K16" s="65">
        <f>K14*K15/10000</f>
        <v>0</v>
      </c>
      <c r="L16" s="64"/>
    </row>
    <row r="17" spans="1:12" ht="25.5" x14ac:dyDescent="0.25">
      <c r="A17" s="36"/>
      <c r="B17" s="36"/>
      <c r="C17" s="10" t="s">
        <v>230</v>
      </c>
      <c r="D17" s="5">
        <v>9.2999999999999999E-2</v>
      </c>
      <c r="E17" s="32">
        <f>ROUND([1]Лист1!$E$23/0.035,0)</f>
        <v>343</v>
      </c>
      <c r="F17" s="33"/>
      <c r="G17" s="40"/>
      <c r="H17" s="98" t="s">
        <v>164</v>
      </c>
      <c r="I17" s="88"/>
      <c r="J17" s="79"/>
      <c r="K17" s="65">
        <f>K16/D17</f>
        <v>0</v>
      </c>
      <c r="L17" s="64"/>
    </row>
    <row r="18" spans="1:12" ht="16.5" thickBot="1" x14ac:dyDescent="0.3">
      <c r="A18" s="36"/>
      <c r="B18" s="36"/>
      <c r="C18" s="9" t="s">
        <v>7</v>
      </c>
      <c r="D18" s="74">
        <f>1/D17</f>
        <v>10.75268817204301</v>
      </c>
      <c r="E18" s="45"/>
      <c r="F18" s="46"/>
      <c r="G18" s="41"/>
      <c r="H18" s="97" t="s">
        <v>234</v>
      </c>
      <c r="I18" s="92"/>
      <c r="J18" s="93"/>
      <c r="K18" s="66">
        <f>E17*K17</f>
        <v>0</v>
      </c>
      <c r="L18" s="67"/>
    </row>
    <row r="19" spans="1:12" ht="15" customHeight="1" x14ac:dyDescent="0.25">
      <c r="A19" s="36">
        <v>3</v>
      </c>
      <c r="B19" s="36"/>
      <c r="C19" s="8" t="s">
        <v>3</v>
      </c>
      <c r="D19" s="2" t="s">
        <v>21</v>
      </c>
      <c r="E19" s="28" t="s">
        <v>135</v>
      </c>
      <c r="F19" s="29"/>
      <c r="G19" s="39"/>
      <c r="H19" s="68" t="s">
        <v>166</v>
      </c>
      <c r="I19" s="69"/>
      <c r="J19" s="69"/>
      <c r="K19" s="69"/>
      <c r="L19" s="70"/>
    </row>
    <row r="20" spans="1:12" ht="15.75" x14ac:dyDescent="0.25">
      <c r="A20" s="36"/>
      <c r="B20" s="36"/>
      <c r="C20" s="9" t="s">
        <v>4</v>
      </c>
      <c r="D20" s="3" t="s">
        <v>14</v>
      </c>
      <c r="E20" s="30"/>
      <c r="F20" s="31"/>
      <c r="G20" s="40"/>
      <c r="H20" s="60" t="s">
        <v>161</v>
      </c>
      <c r="I20" s="60"/>
      <c r="J20" s="60"/>
      <c r="K20" s="61">
        <v>0</v>
      </c>
      <c r="L20" s="62"/>
    </row>
    <row r="21" spans="1:12" ht="16.5" thickBot="1" x14ac:dyDescent="0.3">
      <c r="A21" s="36"/>
      <c r="B21" s="36"/>
      <c r="C21" s="9" t="s">
        <v>5</v>
      </c>
      <c r="D21" s="4" t="s">
        <v>8</v>
      </c>
      <c r="E21" s="26">
        <f>D24*E24</f>
        <v>3688.1720430107525</v>
      </c>
      <c r="F21" s="27"/>
      <c r="G21" s="40"/>
      <c r="H21" s="98" t="s">
        <v>162</v>
      </c>
      <c r="I21" s="88"/>
      <c r="J21" s="79"/>
      <c r="K21" s="63">
        <v>0</v>
      </c>
      <c r="L21" s="64"/>
    </row>
    <row r="22" spans="1:12" x14ac:dyDescent="0.25">
      <c r="A22" s="36"/>
      <c r="B22" s="36"/>
      <c r="C22" s="9" t="s">
        <v>6</v>
      </c>
      <c r="D22" s="4" t="s">
        <v>91</v>
      </c>
      <c r="E22" s="28" t="s">
        <v>136</v>
      </c>
      <c r="F22" s="29"/>
      <c r="G22" s="40"/>
      <c r="H22" s="99" t="s">
        <v>163</v>
      </c>
      <c r="I22" s="90"/>
      <c r="J22" s="80"/>
      <c r="K22" s="65">
        <f>K20*K21/10000</f>
        <v>0</v>
      </c>
      <c r="L22" s="64"/>
    </row>
    <row r="23" spans="1:12" ht="25.5" x14ac:dyDescent="0.25">
      <c r="A23" s="36"/>
      <c r="B23" s="36"/>
      <c r="C23" s="10" t="s">
        <v>230</v>
      </c>
      <c r="D23" s="5">
        <v>9.2999999999999999E-2</v>
      </c>
      <c r="E23" s="30"/>
      <c r="F23" s="31"/>
      <c r="G23" s="40"/>
      <c r="H23" s="98" t="s">
        <v>164</v>
      </c>
      <c r="I23" s="88"/>
      <c r="J23" s="79"/>
      <c r="K23" s="65">
        <f>K22/D23</f>
        <v>0</v>
      </c>
      <c r="L23" s="64"/>
    </row>
    <row r="24" spans="1:12" ht="16.5" thickBot="1" x14ac:dyDescent="0.3">
      <c r="A24" s="36"/>
      <c r="B24" s="36"/>
      <c r="C24" s="9" t="s">
        <v>7</v>
      </c>
      <c r="D24" s="74">
        <f>1/D23</f>
        <v>10.75268817204301</v>
      </c>
      <c r="E24" s="32">
        <f>ROUND([1]Лист1!$E$23/0.035,0)</f>
        <v>343</v>
      </c>
      <c r="F24" s="33"/>
      <c r="G24" s="41"/>
      <c r="H24" s="97" t="s">
        <v>234</v>
      </c>
      <c r="I24" s="92"/>
      <c r="J24" s="93"/>
      <c r="K24" s="66">
        <f>E24*K23</f>
        <v>0</v>
      </c>
      <c r="L24" s="67"/>
    </row>
    <row r="25" spans="1:12" ht="15" customHeight="1" x14ac:dyDescent="0.25">
      <c r="A25" s="36">
        <v>4</v>
      </c>
      <c r="B25" s="36"/>
      <c r="C25" s="8" t="s">
        <v>3</v>
      </c>
      <c r="D25" s="2" t="s">
        <v>22</v>
      </c>
      <c r="E25" s="28" t="s">
        <v>135</v>
      </c>
      <c r="F25" s="29"/>
      <c r="G25" s="39"/>
      <c r="H25" s="68" t="s">
        <v>167</v>
      </c>
      <c r="I25" s="69"/>
      <c r="J25" s="69"/>
      <c r="K25" s="69"/>
      <c r="L25" s="70"/>
    </row>
    <row r="26" spans="1:12" ht="15.75" x14ac:dyDescent="0.25">
      <c r="A26" s="36"/>
      <c r="B26" s="36"/>
      <c r="C26" s="9" t="s">
        <v>4</v>
      </c>
      <c r="D26" s="3" t="s">
        <v>15</v>
      </c>
      <c r="E26" s="30"/>
      <c r="F26" s="31"/>
      <c r="G26" s="40"/>
      <c r="H26" s="60" t="s">
        <v>161</v>
      </c>
      <c r="I26" s="60"/>
      <c r="J26" s="60"/>
      <c r="K26" s="61">
        <v>0</v>
      </c>
      <c r="L26" s="62"/>
    </row>
    <row r="27" spans="1:12" ht="16.5" thickBot="1" x14ac:dyDescent="0.3">
      <c r="A27" s="36"/>
      <c r="B27" s="36"/>
      <c r="C27" s="9" t="s">
        <v>5</v>
      </c>
      <c r="D27" s="4" t="s">
        <v>8</v>
      </c>
      <c r="E27" s="26">
        <f>D30*E30</f>
        <v>3688.1720430107525</v>
      </c>
      <c r="F27" s="27"/>
      <c r="G27" s="40"/>
      <c r="H27" s="98" t="s">
        <v>162</v>
      </c>
      <c r="I27" s="88"/>
      <c r="J27" s="79"/>
      <c r="K27" s="63">
        <v>0</v>
      </c>
      <c r="L27" s="64"/>
    </row>
    <row r="28" spans="1:12" x14ac:dyDescent="0.25">
      <c r="A28" s="36"/>
      <c r="B28" s="36"/>
      <c r="C28" s="9" t="s">
        <v>6</v>
      </c>
      <c r="D28" s="4" t="s">
        <v>91</v>
      </c>
      <c r="E28" s="28" t="s">
        <v>136</v>
      </c>
      <c r="F28" s="29"/>
      <c r="G28" s="40"/>
      <c r="H28" s="99" t="s">
        <v>163</v>
      </c>
      <c r="I28" s="90"/>
      <c r="J28" s="80"/>
      <c r="K28" s="65">
        <f>K26*K27/10000</f>
        <v>0</v>
      </c>
      <c r="L28" s="64"/>
    </row>
    <row r="29" spans="1:12" ht="25.5" x14ac:dyDescent="0.25">
      <c r="A29" s="36"/>
      <c r="B29" s="36"/>
      <c r="C29" s="10" t="s">
        <v>230</v>
      </c>
      <c r="D29" s="5">
        <v>9.2999999999999999E-2</v>
      </c>
      <c r="E29" s="30"/>
      <c r="F29" s="31"/>
      <c r="G29" s="40"/>
      <c r="H29" s="98" t="s">
        <v>164</v>
      </c>
      <c r="I29" s="88"/>
      <c r="J29" s="79"/>
      <c r="K29" s="65">
        <f>K28/D29</f>
        <v>0</v>
      </c>
      <c r="L29" s="64"/>
    </row>
    <row r="30" spans="1:12" ht="16.5" thickBot="1" x14ac:dyDescent="0.3">
      <c r="A30" s="36"/>
      <c r="B30" s="36"/>
      <c r="C30" s="9" t="s">
        <v>7</v>
      </c>
      <c r="D30" s="74">
        <f>1/D29</f>
        <v>10.75268817204301</v>
      </c>
      <c r="E30" s="32">
        <f>ROUND([1]Лист1!$E$29/0.035,0)</f>
        <v>343</v>
      </c>
      <c r="F30" s="33"/>
      <c r="G30" s="41"/>
      <c r="H30" s="97" t="s">
        <v>234</v>
      </c>
      <c r="I30" s="92"/>
      <c r="J30" s="93"/>
      <c r="K30" s="66">
        <f>E30*K29</f>
        <v>0</v>
      </c>
      <c r="L30" s="67"/>
    </row>
    <row r="31" spans="1:12" ht="15" customHeight="1" x14ac:dyDescent="0.25">
      <c r="A31" s="36">
        <v>5</v>
      </c>
      <c r="B31" s="36"/>
      <c r="C31" s="8" t="s">
        <v>3</v>
      </c>
      <c r="D31" s="2" t="s">
        <v>23</v>
      </c>
      <c r="E31" s="28" t="s">
        <v>135</v>
      </c>
      <c r="F31" s="29"/>
      <c r="G31" s="39"/>
      <c r="H31" s="68" t="s">
        <v>168</v>
      </c>
      <c r="I31" s="69"/>
      <c r="J31" s="69"/>
      <c r="K31" s="69"/>
      <c r="L31" s="70"/>
    </row>
    <row r="32" spans="1:12" ht="24" x14ac:dyDescent="0.25">
      <c r="A32" s="36"/>
      <c r="B32" s="36"/>
      <c r="C32" s="9" t="s">
        <v>4</v>
      </c>
      <c r="D32" s="3" t="s">
        <v>16</v>
      </c>
      <c r="E32" s="30"/>
      <c r="F32" s="31"/>
      <c r="G32" s="40"/>
      <c r="H32" s="60" t="s">
        <v>161</v>
      </c>
      <c r="I32" s="60"/>
      <c r="J32" s="60"/>
      <c r="K32" s="61">
        <v>0</v>
      </c>
      <c r="L32" s="62"/>
    </row>
    <row r="33" spans="1:12" ht="16.5" thickBot="1" x14ac:dyDescent="0.3">
      <c r="A33" s="36"/>
      <c r="B33" s="36"/>
      <c r="C33" s="9" t="s">
        <v>5</v>
      </c>
      <c r="D33" s="4" t="s">
        <v>8</v>
      </c>
      <c r="E33" s="26">
        <f>D36*E36</f>
        <v>3408.6021505376343</v>
      </c>
      <c r="F33" s="27"/>
      <c r="G33" s="40"/>
      <c r="H33" s="98" t="s">
        <v>162</v>
      </c>
      <c r="I33" s="88"/>
      <c r="J33" s="79"/>
      <c r="K33" s="63">
        <v>0</v>
      </c>
      <c r="L33" s="64"/>
    </row>
    <row r="34" spans="1:12" x14ac:dyDescent="0.25">
      <c r="A34" s="36"/>
      <c r="B34" s="36"/>
      <c r="C34" s="9" t="s">
        <v>6</v>
      </c>
      <c r="D34" s="4" t="s">
        <v>91</v>
      </c>
      <c r="E34" s="28" t="s">
        <v>136</v>
      </c>
      <c r="F34" s="29"/>
      <c r="G34" s="40"/>
      <c r="H34" s="99" t="s">
        <v>163</v>
      </c>
      <c r="I34" s="90"/>
      <c r="J34" s="80"/>
      <c r="K34" s="65">
        <f>K32*K33/10000</f>
        <v>0</v>
      </c>
      <c r="L34" s="64"/>
    </row>
    <row r="35" spans="1:12" ht="25.5" x14ac:dyDescent="0.25">
      <c r="A35" s="36"/>
      <c r="B35" s="36"/>
      <c r="C35" s="10" t="s">
        <v>230</v>
      </c>
      <c r="D35" s="5">
        <v>9.2999999999999999E-2</v>
      </c>
      <c r="E35" s="30"/>
      <c r="F35" s="31"/>
      <c r="G35" s="40"/>
      <c r="H35" s="98" t="s">
        <v>164</v>
      </c>
      <c r="I35" s="88"/>
      <c r="J35" s="79"/>
      <c r="K35" s="65">
        <f>K34/D35</f>
        <v>0</v>
      </c>
      <c r="L35" s="64"/>
    </row>
    <row r="36" spans="1:12" ht="16.5" thickBot="1" x14ac:dyDescent="0.3">
      <c r="A36" s="36"/>
      <c r="B36" s="36"/>
      <c r="C36" s="9" t="s">
        <v>7</v>
      </c>
      <c r="D36" s="74">
        <f>1/D35</f>
        <v>10.75268817204301</v>
      </c>
      <c r="E36" s="32">
        <f>ROUND([1]Лист1!$E$35/0.035,0)</f>
        <v>317</v>
      </c>
      <c r="F36" s="33"/>
      <c r="G36" s="41"/>
      <c r="H36" s="97" t="s">
        <v>234</v>
      </c>
      <c r="I36" s="92"/>
      <c r="J36" s="93"/>
      <c r="K36" s="66">
        <f>E36*K35</f>
        <v>0</v>
      </c>
      <c r="L36" s="67"/>
    </row>
    <row r="37" spans="1:12" ht="15" customHeight="1" x14ac:dyDescent="0.25">
      <c r="A37" s="36">
        <v>6</v>
      </c>
      <c r="B37" s="36"/>
      <c r="C37" s="8" t="s">
        <v>3</v>
      </c>
      <c r="D37" s="2" t="s">
        <v>24</v>
      </c>
      <c r="E37" s="28" t="s">
        <v>135</v>
      </c>
      <c r="F37" s="29"/>
      <c r="G37" s="39"/>
      <c r="H37" s="68" t="s">
        <v>169</v>
      </c>
      <c r="I37" s="69"/>
      <c r="J37" s="69"/>
      <c r="K37" s="69"/>
      <c r="L37" s="70"/>
    </row>
    <row r="38" spans="1:12" ht="24" x14ac:dyDescent="0.25">
      <c r="A38" s="36"/>
      <c r="B38" s="36"/>
      <c r="C38" s="9" t="s">
        <v>4</v>
      </c>
      <c r="D38" s="3" t="s">
        <v>17</v>
      </c>
      <c r="E38" s="30"/>
      <c r="F38" s="31"/>
      <c r="G38" s="40"/>
      <c r="H38" s="60" t="s">
        <v>161</v>
      </c>
      <c r="I38" s="60"/>
      <c r="J38" s="60"/>
      <c r="K38" s="61">
        <v>0</v>
      </c>
      <c r="L38" s="62"/>
    </row>
    <row r="39" spans="1:12" ht="16.5" thickBot="1" x14ac:dyDescent="0.3">
      <c r="A39" s="36"/>
      <c r="B39" s="36"/>
      <c r="C39" s="9" t="s">
        <v>5</v>
      </c>
      <c r="D39" s="4" t="s">
        <v>8</v>
      </c>
      <c r="E39" s="26">
        <f>D42*E42</f>
        <v>3688.1720430107525</v>
      </c>
      <c r="F39" s="27"/>
      <c r="G39" s="40"/>
      <c r="H39" s="98" t="s">
        <v>162</v>
      </c>
      <c r="I39" s="88"/>
      <c r="J39" s="79"/>
      <c r="K39" s="63">
        <v>0</v>
      </c>
      <c r="L39" s="64"/>
    </row>
    <row r="40" spans="1:12" x14ac:dyDescent="0.25">
      <c r="A40" s="36"/>
      <c r="B40" s="36"/>
      <c r="C40" s="9" t="s">
        <v>6</v>
      </c>
      <c r="D40" s="4" t="s">
        <v>91</v>
      </c>
      <c r="E40" s="28" t="s">
        <v>136</v>
      </c>
      <c r="F40" s="29"/>
      <c r="G40" s="40"/>
      <c r="H40" s="99" t="s">
        <v>163</v>
      </c>
      <c r="I40" s="90"/>
      <c r="J40" s="80"/>
      <c r="K40" s="65">
        <f>K38*K39/10000</f>
        <v>0</v>
      </c>
      <c r="L40" s="64"/>
    </row>
    <row r="41" spans="1:12" ht="25.5" x14ac:dyDescent="0.25">
      <c r="A41" s="36"/>
      <c r="B41" s="36"/>
      <c r="C41" s="10" t="s">
        <v>230</v>
      </c>
      <c r="D41" s="5">
        <v>9.2999999999999999E-2</v>
      </c>
      <c r="E41" s="30"/>
      <c r="F41" s="31"/>
      <c r="G41" s="40"/>
      <c r="H41" s="98" t="s">
        <v>164</v>
      </c>
      <c r="I41" s="88"/>
      <c r="J41" s="79"/>
      <c r="K41" s="65">
        <f>K40/D41</f>
        <v>0</v>
      </c>
      <c r="L41" s="64"/>
    </row>
    <row r="42" spans="1:12" ht="16.5" thickBot="1" x14ac:dyDescent="0.3">
      <c r="A42" s="36"/>
      <c r="B42" s="36"/>
      <c r="C42" s="9" t="s">
        <v>7</v>
      </c>
      <c r="D42" s="74">
        <f>1/D41</f>
        <v>10.75268817204301</v>
      </c>
      <c r="E42" s="32">
        <f>ROUND([1]Лист1!$E$41/0.035,0)</f>
        <v>343</v>
      </c>
      <c r="F42" s="33"/>
      <c r="G42" s="41"/>
      <c r="H42" s="97" t="s">
        <v>234</v>
      </c>
      <c r="I42" s="92"/>
      <c r="J42" s="93"/>
      <c r="K42" s="66">
        <f>E42*K41</f>
        <v>0</v>
      </c>
      <c r="L42" s="67"/>
    </row>
    <row r="43" spans="1:12" ht="15" customHeight="1" x14ac:dyDescent="0.25">
      <c r="A43" s="36">
        <v>7</v>
      </c>
      <c r="B43" s="36"/>
      <c r="C43" s="8" t="s">
        <v>3</v>
      </c>
      <c r="D43" s="2" t="s">
        <v>25</v>
      </c>
      <c r="E43" s="28" t="s">
        <v>135</v>
      </c>
      <c r="F43" s="29"/>
      <c r="G43" s="39"/>
      <c r="H43" s="68" t="s">
        <v>170</v>
      </c>
      <c r="I43" s="69"/>
      <c r="J43" s="69"/>
      <c r="K43" s="69"/>
      <c r="L43" s="70"/>
    </row>
    <row r="44" spans="1:12" ht="36" x14ac:dyDescent="0.25">
      <c r="A44" s="36"/>
      <c r="B44" s="36"/>
      <c r="C44" s="9" t="s">
        <v>4</v>
      </c>
      <c r="D44" s="3" t="s">
        <v>18</v>
      </c>
      <c r="E44" s="30"/>
      <c r="F44" s="31"/>
      <c r="G44" s="40"/>
      <c r="H44" s="60" t="s">
        <v>161</v>
      </c>
      <c r="I44" s="60"/>
      <c r="J44" s="60"/>
      <c r="K44" s="61">
        <v>0</v>
      </c>
      <c r="L44" s="62"/>
    </row>
    <row r="45" spans="1:12" ht="16.5" thickBot="1" x14ac:dyDescent="0.3">
      <c r="A45" s="36"/>
      <c r="B45" s="36"/>
      <c r="C45" s="9" t="s">
        <v>5</v>
      </c>
      <c r="D45" s="4" t="s">
        <v>8</v>
      </c>
      <c r="E45" s="26">
        <f>D48*E48</f>
        <v>3688.1720430107525</v>
      </c>
      <c r="F45" s="27"/>
      <c r="G45" s="40"/>
      <c r="H45" s="98" t="s">
        <v>162</v>
      </c>
      <c r="I45" s="88"/>
      <c r="J45" s="79"/>
      <c r="K45" s="63">
        <v>0</v>
      </c>
      <c r="L45" s="64"/>
    </row>
    <row r="46" spans="1:12" x14ac:dyDescent="0.25">
      <c r="A46" s="36"/>
      <c r="B46" s="36"/>
      <c r="C46" s="9" t="s">
        <v>6</v>
      </c>
      <c r="D46" s="4" t="s">
        <v>91</v>
      </c>
      <c r="E46" s="28" t="s">
        <v>136</v>
      </c>
      <c r="F46" s="29"/>
      <c r="G46" s="40"/>
      <c r="H46" s="99" t="s">
        <v>163</v>
      </c>
      <c r="I46" s="90"/>
      <c r="J46" s="80"/>
      <c r="K46" s="65">
        <f>K44*K45/10000</f>
        <v>0</v>
      </c>
      <c r="L46" s="64"/>
    </row>
    <row r="47" spans="1:12" ht="25.5" x14ac:dyDescent="0.25">
      <c r="A47" s="36"/>
      <c r="B47" s="36"/>
      <c r="C47" s="10" t="s">
        <v>230</v>
      </c>
      <c r="D47" s="5">
        <v>9.2999999999999999E-2</v>
      </c>
      <c r="E47" s="30"/>
      <c r="F47" s="31"/>
      <c r="G47" s="40"/>
      <c r="H47" s="98" t="s">
        <v>164</v>
      </c>
      <c r="I47" s="88"/>
      <c r="J47" s="79"/>
      <c r="K47" s="65">
        <f>K46/D47</f>
        <v>0</v>
      </c>
      <c r="L47" s="64"/>
    </row>
    <row r="48" spans="1:12" ht="16.5" thickBot="1" x14ac:dyDescent="0.3">
      <c r="A48" s="36"/>
      <c r="B48" s="36"/>
      <c r="C48" s="9" t="s">
        <v>7</v>
      </c>
      <c r="D48" s="74">
        <f>1/D47</f>
        <v>10.75268817204301</v>
      </c>
      <c r="E48" s="32">
        <f>ROUND([1]Лист1!$E$47/0.035,0)</f>
        <v>343</v>
      </c>
      <c r="F48" s="33"/>
      <c r="G48" s="41"/>
      <c r="H48" s="97" t="s">
        <v>234</v>
      </c>
      <c r="I48" s="92"/>
      <c r="J48" s="93"/>
      <c r="K48" s="66">
        <f>E48*K47</f>
        <v>0</v>
      </c>
      <c r="L48" s="67"/>
    </row>
    <row r="49" spans="1:12" ht="15" customHeight="1" x14ac:dyDescent="0.25">
      <c r="A49" s="36">
        <v>8</v>
      </c>
      <c r="B49" s="36"/>
      <c r="C49" s="8" t="s">
        <v>3</v>
      </c>
      <c r="D49" s="2" t="s">
        <v>26</v>
      </c>
      <c r="E49" s="28" t="s">
        <v>135</v>
      </c>
      <c r="F49" s="29"/>
      <c r="G49" s="39"/>
      <c r="H49" s="68" t="s">
        <v>171</v>
      </c>
      <c r="I49" s="69"/>
      <c r="J49" s="69"/>
      <c r="K49" s="69"/>
      <c r="L49" s="70"/>
    </row>
    <row r="50" spans="1:12" ht="36" x14ac:dyDescent="0.25">
      <c r="A50" s="36"/>
      <c r="B50" s="36"/>
      <c r="C50" s="9" t="s">
        <v>4</v>
      </c>
      <c r="D50" s="3" t="s">
        <v>19</v>
      </c>
      <c r="E50" s="30"/>
      <c r="F50" s="31"/>
      <c r="G50" s="40"/>
      <c r="H50" s="60" t="s">
        <v>161</v>
      </c>
      <c r="I50" s="60"/>
      <c r="J50" s="60"/>
      <c r="K50" s="61">
        <v>0</v>
      </c>
      <c r="L50" s="62"/>
    </row>
    <row r="51" spans="1:12" ht="16.5" thickBot="1" x14ac:dyDescent="0.3">
      <c r="A51" s="36"/>
      <c r="B51" s="36"/>
      <c r="C51" s="9" t="s">
        <v>5</v>
      </c>
      <c r="D51" s="4" t="s">
        <v>8</v>
      </c>
      <c r="E51" s="26">
        <f>D54*E54</f>
        <v>3688.1720430107525</v>
      </c>
      <c r="F51" s="27"/>
      <c r="G51" s="40"/>
      <c r="H51" s="98" t="s">
        <v>162</v>
      </c>
      <c r="I51" s="88"/>
      <c r="J51" s="79"/>
      <c r="K51" s="63">
        <v>0</v>
      </c>
      <c r="L51" s="64"/>
    </row>
    <row r="52" spans="1:12" x14ac:dyDescent="0.25">
      <c r="A52" s="36"/>
      <c r="B52" s="36"/>
      <c r="C52" s="9" t="s">
        <v>6</v>
      </c>
      <c r="D52" s="4" t="s">
        <v>91</v>
      </c>
      <c r="E52" s="28" t="s">
        <v>136</v>
      </c>
      <c r="F52" s="29"/>
      <c r="G52" s="40"/>
      <c r="H52" s="99" t="s">
        <v>163</v>
      </c>
      <c r="I52" s="90"/>
      <c r="J52" s="80"/>
      <c r="K52" s="65">
        <f>K50*K51/10000</f>
        <v>0</v>
      </c>
      <c r="L52" s="64"/>
    </row>
    <row r="53" spans="1:12" ht="25.5" x14ac:dyDescent="0.25">
      <c r="A53" s="36"/>
      <c r="B53" s="36"/>
      <c r="C53" s="10" t="s">
        <v>230</v>
      </c>
      <c r="D53" s="5">
        <v>9.2999999999999999E-2</v>
      </c>
      <c r="E53" s="30"/>
      <c r="F53" s="31"/>
      <c r="G53" s="40"/>
      <c r="H53" s="98" t="s">
        <v>164</v>
      </c>
      <c r="I53" s="88"/>
      <c r="J53" s="79"/>
      <c r="K53" s="65">
        <f>K52/D53</f>
        <v>0</v>
      </c>
      <c r="L53" s="64"/>
    </row>
    <row r="54" spans="1:12" ht="16.5" thickBot="1" x14ac:dyDescent="0.3">
      <c r="A54" s="36"/>
      <c r="B54" s="36"/>
      <c r="C54" s="9" t="s">
        <v>7</v>
      </c>
      <c r="D54" s="74">
        <f>1/D53</f>
        <v>10.75268817204301</v>
      </c>
      <c r="E54" s="32">
        <f>ROUND([1]Лист1!$E$53/0.035,0)</f>
        <v>343</v>
      </c>
      <c r="F54" s="33"/>
      <c r="G54" s="41"/>
      <c r="H54" s="97" t="s">
        <v>234</v>
      </c>
      <c r="I54" s="92"/>
      <c r="J54" s="93"/>
      <c r="K54" s="66">
        <f>E54*K53</f>
        <v>0</v>
      </c>
      <c r="L54" s="67"/>
    </row>
    <row r="55" spans="1:12" ht="15" customHeight="1" x14ac:dyDescent="0.25">
      <c r="A55" s="36">
        <v>9</v>
      </c>
      <c r="B55" s="36"/>
      <c r="C55" s="8" t="s">
        <v>3</v>
      </c>
      <c r="D55" s="2" t="s">
        <v>27</v>
      </c>
      <c r="E55" s="28" t="s">
        <v>135</v>
      </c>
      <c r="F55" s="29"/>
      <c r="G55" s="39"/>
      <c r="H55" s="68" t="s">
        <v>172</v>
      </c>
      <c r="I55" s="69"/>
      <c r="J55" s="69"/>
      <c r="K55" s="69"/>
      <c r="L55" s="70"/>
    </row>
    <row r="56" spans="1:12" ht="36" x14ac:dyDescent="0.25">
      <c r="A56" s="36"/>
      <c r="B56" s="36"/>
      <c r="C56" s="9" t="s">
        <v>4</v>
      </c>
      <c r="D56" s="3" t="s">
        <v>20</v>
      </c>
      <c r="E56" s="30"/>
      <c r="F56" s="31"/>
      <c r="G56" s="40"/>
      <c r="H56" s="60" t="s">
        <v>161</v>
      </c>
      <c r="I56" s="60"/>
      <c r="J56" s="60"/>
      <c r="K56" s="61">
        <v>0</v>
      </c>
      <c r="L56" s="62"/>
    </row>
    <row r="57" spans="1:12" ht="16.5" thickBot="1" x14ac:dyDescent="0.3">
      <c r="A57" s="36"/>
      <c r="B57" s="36"/>
      <c r="C57" s="9" t="s">
        <v>5</v>
      </c>
      <c r="D57" s="4" t="s">
        <v>8</v>
      </c>
      <c r="E57" s="26">
        <f>D60*E60</f>
        <v>3688.1720430107525</v>
      </c>
      <c r="F57" s="27"/>
      <c r="G57" s="40"/>
      <c r="H57" s="98" t="s">
        <v>162</v>
      </c>
      <c r="I57" s="88"/>
      <c r="J57" s="79"/>
      <c r="K57" s="63">
        <v>0</v>
      </c>
      <c r="L57" s="64"/>
    </row>
    <row r="58" spans="1:12" x14ac:dyDescent="0.25">
      <c r="A58" s="36"/>
      <c r="B58" s="36"/>
      <c r="C58" s="9" t="s">
        <v>6</v>
      </c>
      <c r="D58" s="4" t="s">
        <v>91</v>
      </c>
      <c r="E58" s="28" t="s">
        <v>136</v>
      </c>
      <c r="F58" s="29"/>
      <c r="G58" s="40"/>
      <c r="H58" s="99" t="s">
        <v>163</v>
      </c>
      <c r="I58" s="90"/>
      <c r="J58" s="80"/>
      <c r="K58" s="65">
        <f>K56*K57/10000</f>
        <v>0</v>
      </c>
      <c r="L58" s="64"/>
    </row>
    <row r="59" spans="1:12" ht="25.5" x14ac:dyDescent="0.25">
      <c r="A59" s="36"/>
      <c r="B59" s="36"/>
      <c r="C59" s="10" t="s">
        <v>230</v>
      </c>
      <c r="D59" s="5">
        <v>9.2999999999999999E-2</v>
      </c>
      <c r="E59" s="30"/>
      <c r="F59" s="31"/>
      <c r="G59" s="40"/>
      <c r="H59" s="98" t="s">
        <v>164</v>
      </c>
      <c r="I59" s="88"/>
      <c r="J59" s="79"/>
      <c r="K59" s="65">
        <f>K58/D59</f>
        <v>0</v>
      </c>
      <c r="L59" s="64"/>
    </row>
    <row r="60" spans="1:12" ht="16.5" thickBot="1" x14ac:dyDescent="0.3">
      <c r="A60" s="36"/>
      <c r="B60" s="36"/>
      <c r="C60" s="9" t="s">
        <v>7</v>
      </c>
      <c r="D60" s="74">
        <f>1/D59</f>
        <v>10.75268817204301</v>
      </c>
      <c r="E60" s="32">
        <f>ROUND([1]Лист1!$E$59/0.035,0)</f>
        <v>343</v>
      </c>
      <c r="F60" s="33"/>
      <c r="G60" s="41"/>
      <c r="H60" s="97" t="s">
        <v>234</v>
      </c>
      <c r="I60" s="92"/>
      <c r="J60" s="93"/>
      <c r="K60" s="66">
        <f>E60*K59</f>
        <v>0</v>
      </c>
      <c r="L60" s="67"/>
    </row>
    <row r="61" spans="1:12" ht="15" customHeight="1" x14ac:dyDescent="0.25">
      <c r="A61" s="36">
        <v>10</v>
      </c>
      <c r="B61" s="36"/>
      <c r="C61" s="8" t="s">
        <v>3</v>
      </c>
      <c r="D61" s="2" t="s">
        <v>28</v>
      </c>
      <c r="E61" s="28" t="s">
        <v>135</v>
      </c>
      <c r="F61" s="29"/>
      <c r="G61" s="39" t="s">
        <v>92</v>
      </c>
      <c r="H61" s="68" t="s">
        <v>173</v>
      </c>
      <c r="I61" s="69"/>
      <c r="J61" s="69"/>
      <c r="K61" s="69"/>
      <c r="L61" s="70"/>
    </row>
    <row r="62" spans="1:12" ht="15.75" x14ac:dyDescent="0.25">
      <c r="A62" s="36"/>
      <c r="B62" s="36"/>
      <c r="C62" s="9" t="s">
        <v>4</v>
      </c>
      <c r="D62" s="3" t="s">
        <v>29</v>
      </c>
      <c r="E62" s="30"/>
      <c r="F62" s="31"/>
      <c r="G62" s="40"/>
      <c r="H62" s="60" t="s">
        <v>161</v>
      </c>
      <c r="I62" s="60"/>
      <c r="J62" s="60"/>
      <c r="K62" s="61">
        <v>0</v>
      </c>
      <c r="L62" s="62"/>
    </row>
    <row r="63" spans="1:12" ht="16.5" thickBot="1" x14ac:dyDescent="0.3">
      <c r="A63" s="36"/>
      <c r="B63" s="36"/>
      <c r="C63" s="9" t="s">
        <v>5</v>
      </c>
      <c r="D63" s="4" t="s">
        <v>138</v>
      </c>
      <c r="E63" s="26">
        <f>D66*E66</f>
        <v>3215.1898734177216</v>
      </c>
      <c r="F63" s="27"/>
      <c r="G63" s="40"/>
      <c r="H63" s="98" t="s">
        <v>162</v>
      </c>
      <c r="I63" s="88"/>
      <c r="J63" s="79"/>
      <c r="K63" s="63">
        <v>0</v>
      </c>
      <c r="L63" s="64"/>
    </row>
    <row r="64" spans="1:12" x14ac:dyDescent="0.25">
      <c r="A64" s="36"/>
      <c r="B64" s="36"/>
      <c r="C64" s="9" t="s">
        <v>6</v>
      </c>
      <c r="D64" s="4" t="s">
        <v>139</v>
      </c>
      <c r="E64" s="28" t="s">
        <v>136</v>
      </c>
      <c r="F64" s="29"/>
      <c r="G64" s="40"/>
      <c r="H64" s="99" t="s">
        <v>163</v>
      </c>
      <c r="I64" s="90"/>
      <c r="J64" s="80"/>
      <c r="K64" s="65">
        <f>K62*K63/10000</f>
        <v>0</v>
      </c>
      <c r="L64" s="64"/>
    </row>
    <row r="65" spans="1:12" ht="25.5" x14ac:dyDescent="0.25">
      <c r="A65" s="36"/>
      <c r="B65" s="36"/>
      <c r="C65" s="10" t="s">
        <v>230</v>
      </c>
      <c r="D65" s="5">
        <v>7.9000000000000001E-2</v>
      </c>
      <c r="E65" s="30"/>
      <c r="F65" s="31"/>
      <c r="G65" s="40"/>
      <c r="H65" s="98" t="s">
        <v>164</v>
      </c>
      <c r="I65" s="88"/>
      <c r="J65" s="79"/>
      <c r="K65" s="65">
        <f>K64/D65</f>
        <v>0</v>
      </c>
      <c r="L65" s="64"/>
    </row>
    <row r="66" spans="1:12" ht="16.5" thickBot="1" x14ac:dyDescent="0.3">
      <c r="A66" s="36"/>
      <c r="B66" s="36"/>
      <c r="C66" s="9" t="s">
        <v>7</v>
      </c>
      <c r="D66" s="74">
        <f>1/D65</f>
        <v>12.658227848101266</v>
      </c>
      <c r="E66" s="32">
        <f>ROUND([1]Лист1!$E$65/0.035,0)</f>
        <v>254</v>
      </c>
      <c r="F66" s="33"/>
      <c r="G66" s="41"/>
      <c r="H66" s="97" t="s">
        <v>234</v>
      </c>
      <c r="I66" s="92"/>
      <c r="J66" s="93"/>
      <c r="K66" s="66">
        <f>E66*K65</f>
        <v>0</v>
      </c>
      <c r="L66" s="67"/>
    </row>
    <row r="67" spans="1:12" ht="15" customHeight="1" x14ac:dyDescent="0.25">
      <c r="A67" s="36">
        <v>11</v>
      </c>
      <c r="B67" s="36"/>
      <c r="C67" s="8" t="s">
        <v>3</v>
      </c>
      <c r="D67" s="2" t="s">
        <v>30</v>
      </c>
      <c r="E67" s="28" t="s">
        <v>135</v>
      </c>
      <c r="F67" s="29"/>
      <c r="G67" s="39" t="s">
        <v>92</v>
      </c>
      <c r="H67" s="68" t="s">
        <v>174</v>
      </c>
      <c r="I67" s="69"/>
      <c r="J67" s="69"/>
      <c r="K67" s="69"/>
      <c r="L67" s="70"/>
    </row>
    <row r="68" spans="1:12" ht="15.75" x14ac:dyDescent="0.25">
      <c r="A68" s="36"/>
      <c r="B68" s="36"/>
      <c r="C68" s="9" t="s">
        <v>4</v>
      </c>
      <c r="D68" s="3" t="s">
        <v>29</v>
      </c>
      <c r="E68" s="30"/>
      <c r="F68" s="31"/>
      <c r="G68" s="40"/>
      <c r="H68" s="60" t="s">
        <v>161</v>
      </c>
      <c r="I68" s="60"/>
      <c r="J68" s="60"/>
      <c r="K68" s="61">
        <v>0</v>
      </c>
      <c r="L68" s="62"/>
    </row>
    <row r="69" spans="1:12" ht="16.5" thickBot="1" x14ac:dyDescent="0.3">
      <c r="A69" s="36"/>
      <c r="B69" s="36"/>
      <c r="C69" s="9" t="s">
        <v>5</v>
      </c>
      <c r="D69" s="4" t="s">
        <v>138</v>
      </c>
      <c r="E69" s="26">
        <f>D72*E72</f>
        <v>3228.5714285714284</v>
      </c>
      <c r="F69" s="27"/>
      <c r="G69" s="40"/>
      <c r="H69" s="98" t="s">
        <v>162</v>
      </c>
      <c r="I69" s="88"/>
      <c r="J69" s="79"/>
      <c r="K69" s="63">
        <v>0</v>
      </c>
      <c r="L69" s="64"/>
    </row>
    <row r="70" spans="1:12" x14ac:dyDescent="0.25">
      <c r="A70" s="36"/>
      <c r="B70" s="36"/>
      <c r="C70" s="9" t="s">
        <v>6</v>
      </c>
      <c r="D70" s="4" t="s">
        <v>140</v>
      </c>
      <c r="E70" s="28" t="s">
        <v>136</v>
      </c>
      <c r="F70" s="29"/>
      <c r="G70" s="40"/>
      <c r="H70" s="99" t="s">
        <v>163</v>
      </c>
      <c r="I70" s="90"/>
      <c r="J70" s="80"/>
      <c r="K70" s="65">
        <f>K68*K69/10000</f>
        <v>0</v>
      </c>
      <c r="L70" s="64"/>
    </row>
    <row r="71" spans="1:12" ht="25.5" x14ac:dyDescent="0.25">
      <c r="A71" s="36"/>
      <c r="B71" s="36"/>
      <c r="C71" s="10" t="s">
        <v>230</v>
      </c>
      <c r="D71" s="5">
        <v>7.0000000000000007E-2</v>
      </c>
      <c r="E71" s="30"/>
      <c r="F71" s="31"/>
      <c r="G71" s="40"/>
      <c r="H71" s="98" t="s">
        <v>164</v>
      </c>
      <c r="I71" s="88"/>
      <c r="J71" s="79"/>
      <c r="K71" s="65">
        <f>K70/D71</f>
        <v>0</v>
      </c>
      <c r="L71" s="64"/>
    </row>
    <row r="72" spans="1:12" ht="16.5" thickBot="1" x14ac:dyDescent="0.3">
      <c r="A72" s="36"/>
      <c r="B72" s="36"/>
      <c r="C72" s="9" t="s">
        <v>7</v>
      </c>
      <c r="D72" s="74">
        <f>1/D71</f>
        <v>14.285714285714285</v>
      </c>
      <c r="E72" s="32">
        <f>ROUND([1]Лист1!$E$71/0.035,0)</f>
        <v>226</v>
      </c>
      <c r="F72" s="33"/>
      <c r="G72" s="41"/>
      <c r="H72" s="97" t="s">
        <v>234</v>
      </c>
      <c r="I72" s="92"/>
      <c r="J72" s="93"/>
      <c r="K72" s="66">
        <f>E72*K71</f>
        <v>0</v>
      </c>
      <c r="L72" s="67"/>
    </row>
    <row r="73" spans="1:12" ht="15" customHeight="1" x14ac:dyDescent="0.25">
      <c r="A73" s="36">
        <v>12</v>
      </c>
      <c r="B73" s="36"/>
      <c r="C73" s="8" t="s">
        <v>3</v>
      </c>
      <c r="D73" s="2" t="s">
        <v>32</v>
      </c>
      <c r="E73" s="28" t="s">
        <v>135</v>
      </c>
      <c r="F73" s="29"/>
      <c r="G73" s="39" t="s">
        <v>92</v>
      </c>
      <c r="H73" s="68" t="s">
        <v>175</v>
      </c>
      <c r="I73" s="69"/>
      <c r="J73" s="69"/>
      <c r="K73" s="69"/>
      <c r="L73" s="70"/>
    </row>
    <row r="74" spans="1:12" ht="15.75" x14ac:dyDescent="0.25">
      <c r="A74" s="36"/>
      <c r="B74" s="36"/>
      <c r="C74" s="9" t="s">
        <v>4</v>
      </c>
      <c r="D74" s="3" t="s">
        <v>31</v>
      </c>
      <c r="E74" s="30"/>
      <c r="F74" s="31"/>
      <c r="G74" s="40"/>
      <c r="H74" s="60" t="s">
        <v>161</v>
      </c>
      <c r="I74" s="60"/>
      <c r="J74" s="60"/>
      <c r="K74" s="61">
        <v>0</v>
      </c>
      <c r="L74" s="62"/>
    </row>
    <row r="75" spans="1:12" ht="16.5" thickBot="1" x14ac:dyDescent="0.3">
      <c r="A75" s="36"/>
      <c r="B75" s="36"/>
      <c r="C75" s="9" t="s">
        <v>5</v>
      </c>
      <c r="D75" s="4" t="s">
        <v>138</v>
      </c>
      <c r="E75" s="26">
        <f>D78*E78</f>
        <v>3607.5949367088606</v>
      </c>
      <c r="F75" s="27"/>
      <c r="G75" s="40"/>
      <c r="H75" s="98" t="s">
        <v>162</v>
      </c>
      <c r="I75" s="88"/>
      <c r="J75" s="79"/>
      <c r="K75" s="63">
        <v>0</v>
      </c>
      <c r="L75" s="64"/>
    </row>
    <row r="76" spans="1:12" x14ac:dyDescent="0.25">
      <c r="A76" s="36"/>
      <c r="B76" s="36"/>
      <c r="C76" s="9" t="s">
        <v>6</v>
      </c>
      <c r="D76" s="4" t="s">
        <v>139</v>
      </c>
      <c r="E76" s="28" t="s">
        <v>136</v>
      </c>
      <c r="F76" s="29"/>
      <c r="G76" s="40"/>
      <c r="H76" s="99" t="s">
        <v>163</v>
      </c>
      <c r="I76" s="90"/>
      <c r="J76" s="80"/>
      <c r="K76" s="65">
        <f>K74*K75/10000</f>
        <v>0</v>
      </c>
      <c r="L76" s="64"/>
    </row>
    <row r="77" spans="1:12" ht="25.5" x14ac:dyDescent="0.25">
      <c r="A77" s="36"/>
      <c r="B77" s="36"/>
      <c r="C77" s="10" t="s">
        <v>230</v>
      </c>
      <c r="D77" s="5">
        <v>7.9000000000000001E-2</v>
      </c>
      <c r="E77" s="30"/>
      <c r="F77" s="31"/>
      <c r="G77" s="40"/>
      <c r="H77" s="98" t="s">
        <v>164</v>
      </c>
      <c r="I77" s="88"/>
      <c r="J77" s="79"/>
      <c r="K77" s="65">
        <f>K76/D77</f>
        <v>0</v>
      </c>
      <c r="L77" s="64"/>
    </row>
    <row r="78" spans="1:12" ht="16.5" thickBot="1" x14ac:dyDescent="0.3">
      <c r="A78" s="36"/>
      <c r="B78" s="36"/>
      <c r="C78" s="9" t="s">
        <v>7</v>
      </c>
      <c r="D78" s="74">
        <f>1/D77</f>
        <v>12.658227848101266</v>
      </c>
      <c r="E78" s="32">
        <f>ROUND([1]Лист1!$E$77/0.035,0)</f>
        <v>285</v>
      </c>
      <c r="F78" s="33"/>
      <c r="G78" s="41"/>
      <c r="H78" s="97" t="s">
        <v>234</v>
      </c>
      <c r="I78" s="92"/>
      <c r="J78" s="93"/>
      <c r="K78" s="66">
        <f>E78*K77</f>
        <v>0</v>
      </c>
      <c r="L78" s="67"/>
    </row>
    <row r="79" spans="1:12" ht="15" customHeight="1" x14ac:dyDescent="0.25">
      <c r="A79" s="36">
        <v>13</v>
      </c>
      <c r="B79" s="36"/>
      <c r="C79" s="8" t="s">
        <v>3</v>
      </c>
      <c r="D79" s="2" t="s">
        <v>34</v>
      </c>
      <c r="E79" s="28" t="s">
        <v>135</v>
      </c>
      <c r="F79" s="29"/>
      <c r="G79" s="39" t="s">
        <v>92</v>
      </c>
      <c r="H79" s="68" t="s">
        <v>176</v>
      </c>
      <c r="I79" s="69"/>
      <c r="J79" s="69"/>
      <c r="K79" s="69"/>
      <c r="L79" s="70"/>
    </row>
    <row r="80" spans="1:12" ht="24" x14ac:dyDescent="0.25">
      <c r="A80" s="36"/>
      <c r="B80" s="36"/>
      <c r="C80" s="9" t="s">
        <v>4</v>
      </c>
      <c r="D80" s="3" t="s">
        <v>33</v>
      </c>
      <c r="E80" s="30"/>
      <c r="F80" s="31"/>
      <c r="G80" s="40"/>
      <c r="H80" s="60" t="s">
        <v>161</v>
      </c>
      <c r="I80" s="60"/>
      <c r="J80" s="60"/>
      <c r="K80" s="61">
        <v>0</v>
      </c>
      <c r="L80" s="62"/>
    </row>
    <row r="81" spans="1:12" ht="16.5" thickBot="1" x14ac:dyDescent="0.3">
      <c r="A81" s="36"/>
      <c r="B81" s="36"/>
      <c r="C81" s="9" t="s">
        <v>5</v>
      </c>
      <c r="D81" s="4" t="s">
        <v>138</v>
      </c>
      <c r="E81" s="26">
        <f>D84*E84</f>
        <v>3607.5949367088606</v>
      </c>
      <c r="F81" s="27"/>
      <c r="G81" s="40"/>
      <c r="H81" s="98" t="s">
        <v>162</v>
      </c>
      <c r="I81" s="88"/>
      <c r="J81" s="79"/>
      <c r="K81" s="63">
        <v>0</v>
      </c>
      <c r="L81" s="64"/>
    </row>
    <row r="82" spans="1:12" x14ac:dyDescent="0.25">
      <c r="A82" s="36"/>
      <c r="B82" s="36"/>
      <c r="C82" s="9" t="s">
        <v>6</v>
      </c>
      <c r="D82" s="4" t="s">
        <v>139</v>
      </c>
      <c r="E82" s="28" t="s">
        <v>136</v>
      </c>
      <c r="F82" s="29"/>
      <c r="G82" s="40"/>
      <c r="H82" s="99" t="s">
        <v>163</v>
      </c>
      <c r="I82" s="90"/>
      <c r="J82" s="80"/>
      <c r="K82" s="65">
        <f>K80*K81/10000</f>
        <v>0</v>
      </c>
      <c r="L82" s="64"/>
    </row>
    <row r="83" spans="1:12" ht="25.5" x14ac:dyDescent="0.25">
      <c r="A83" s="36"/>
      <c r="B83" s="36"/>
      <c r="C83" s="10" t="s">
        <v>230</v>
      </c>
      <c r="D83" s="5">
        <v>7.9000000000000001E-2</v>
      </c>
      <c r="E83" s="30"/>
      <c r="F83" s="31"/>
      <c r="G83" s="40"/>
      <c r="H83" s="98" t="s">
        <v>164</v>
      </c>
      <c r="I83" s="88"/>
      <c r="J83" s="79"/>
      <c r="K83" s="65">
        <f>K82/D83</f>
        <v>0</v>
      </c>
      <c r="L83" s="64"/>
    </row>
    <row r="84" spans="1:12" ht="16.5" thickBot="1" x14ac:dyDescent="0.3">
      <c r="A84" s="36"/>
      <c r="B84" s="36"/>
      <c r="C84" s="9" t="s">
        <v>7</v>
      </c>
      <c r="D84" s="74">
        <f>1/D83</f>
        <v>12.658227848101266</v>
      </c>
      <c r="E84" s="32">
        <f>ROUND([1]Лист1!$E$83/0.035,0)</f>
        <v>285</v>
      </c>
      <c r="F84" s="33"/>
      <c r="G84" s="41"/>
      <c r="H84" s="97" t="s">
        <v>234</v>
      </c>
      <c r="I84" s="92"/>
      <c r="J84" s="93"/>
      <c r="K84" s="66">
        <f>E84*K83</f>
        <v>0</v>
      </c>
      <c r="L84" s="67"/>
    </row>
    <row r="85" spans="1:12" ht="15" customHeight="1" x14ac:dyDescent="0.25">
      <c r="A85" s="36">
        <v>14</v>
      </c>
      <c r="B85" s="36"/>
      <c r="C85" s="8" t="s">
        <v>3</v>
      </c>
      <c r="D85" s="2" t="s">
        <v>90</v>
      </c>
      <c r="E85" s="28" t="s">
        <v>135</v>
      </c>
      <c r="F85" s="29"/>
      <c r="G85" s="39" t="s">
        <v>92</v>
      </c>
      <c r="H85" s="68" t="s">
        <v>177</v>
      </c>
      <c r="I85" s="69"/>
      <c r="J85" s="69"/>
      <c r="K85" s="69"/>
      <c r="L85" s="70"/>
    </row>
    <row r="86" spans="1:12" ht="36" x14ac:dyDescent="0.25">
      <c r="A86" s="36"/>
      <c r="B86" s="36"/>
      <c r="C86" s="9" t="s">
        <v>4</v>
      </c>
      <c r="D86" s="3" t="s">
        <v>20</v>
      </c>
      <c r="E86" s="30"/>
      <c r="F86" s="31"/>
      <c r="G86" s="40"/>
      <c r="H86" s="60" t="s">
        <v>161</v>
      </c>
      <c r="I86" s="60"/>
      <c r="J86" s="60"/>
      <c r="K86" s="61">
        <v>0</v>
      </c>
      <c r="L86" s="62"/>
    </row>
    <row r="87" spans="1:12" ht="16.5" thickBot="1" x14ac:dyDescent="0.3">
      <c r="A87" s="36"/>
      <c r="B87" s="36"/>
      <c r="C87" s="9" t="s">
        <v>5</v>
      </c>
      <c r="D87" s="4" t="s">
        <v>138</v>
      </c>
      <c r="E87" s="26">
        <f>D90*E90</f>
        <v>3671.4285714285711</v>
      </c>
      <c r="F87" s="27"/>
      <c r="G87" s="40"/>
      <c r="H87" s="98" t="s">
        <v>162</v>
      </c>
      <c r="I87" s="88"/>
      <c r="J87" s="79"/>
      <c r="K87" s="63">
        <v>0</v>
      </c>
      <c r="L87" s="64"/>
    </row>
    <row r="88" spans="1:12" x14ac:dyDescent="0.25">
      <c r="A88" s="36"/>
      <c r="B88" s="36"/>
      <c r="C88" s="9" t="s">
        <v>6</v>
      </c>
      <c r="D88" s="4" t="s">
        <v>140</v>
      </c>
      <c r="E88" s="28" t="s">
        <v>136</v>
      </c>
      <c r="F88" s="29"/>
      <c r="G88" s="40"/>
      <c r="H88" s="99" t="s">
        <v>163</v>
      </c>
      <c r="I88" s="90"/>
      <c r="J88" s="80"/>
      <c r="K88" s="65">
        <f>K86*K87/10000</f>
        <v>0</v>
      </c>
      <c r="L88" s="64"/>
    </row>
    <row r="89" spans="1:12" ht="25.5" x14ac:dyDescent="0.25">
      <c r="A89" s="36"/>
      <c r="B89" s="36"/>
      <c r="C89" s="10" t="s">
        <v>230</v>
      </c>
      <c r="D89" s="5">
        <v>7.0000000000000007E-2</v>
      </c>
      <c r="E89" s="30"/>
      <c r="F89" s="31"/>
      <c r="G89" s="40"/>
      <c r="H89" s="98" t="s">
        <v>164</v>
      </c>
      <c r="I89" s="88"/>
      <c r="J89" s="79"/>
      <c r="K89" s="65">
        <f>K88/D89</f>
        <v>0</v>
      </c>
      <c r="L89" s="64"/>
    </row>
    <row r="90" spans="1:12" ht="16.5" thickBot="1" x14ac:dyDescent="0.3">
      <c r="A90" s="36"/>
      <c r="B90" s="36"/>
      <c r="C90" s="9" t="s">
        <v>7</v>
      </c>
      <c r="D90" s="74">
        <f>1/D89</f>
        <v>14.285714285714285</v>
      </c>
      <c r="E90" s="32">
        <f>ROUND([1]Лист1!$E$89/0.035,0)</f>
        <v>257</v>
      </c>
      <c r="F90" s="33"/>
      <c r="G90" s="41"/>
      <c r="H90" s="97" t="s">
        <v>234</v>
      </c>
      <c r="I90" s="92"/>
      <c r="J90" s="93"/>
      <c r="K90" s="66">
        <f>E90*K89</f>
        <v>0</v>
      </c>
      <c r="L90" s="67"/>
    </row>
    <row r="91" spans="1:12" ht="15" customHeight="1" x14ac:dyDescent="0.25">
      <c r="A91" s="36">
        <v>15</v>
      </c>
      <c r="B91" s="36"/>
      <c r="C91" s="8" t="s">
        <v>3</v>
      </c>
      <c r="D91" s="2" t="s">
        <v>137</v>
      </c>
      <c r="E91" s="28" t="s">
        <v>135</v>
      </c>
      <c r="F91" s="29"/>
      <c r="G91" s="39" t="s">
        <v>92</v>
      </c>
      <c r="H91" s="68" t="s">
        <v>178</v>
      </c>
      <c r="I91" s="69"/>
      <c r="J91" s="69"/>
      <c r="K91" s="69"/>
      <c r="L91" s="70"/>
    </row>
    <row r="92" spans="1:12" ht="36" x14ac:dyDescent="0.25">
      <c r="A92" s="36"/>
      <c r="B92" s="36"/>
      <c r="C92" s="9" t="s">
        <v>4</v>
      </c>
      <c r="D92" s="3" t="s">
        <v>96</v>
      </c>
      <c r="E92" s="30"/>
      <c r="F92" s="31"/>
      <c r="G92" s="40"/>
      <c r="H92" s="60" t="s">
        <v>161</v>
      </c>
      <c r="I92" s="60"/>
      <c r="J92" s="60"/>
      <c r="K92" s="61">
        <v>0</v>
      </c>
      <c r="L92" s="62"/>
    </row>
    <row r="93" spans="1:12" ht="16.5" thickBot="1" x14ac:dyDescent="0.3">
      <c r="A93" s="36"/>
      <c r="B93" s="36"/>
      <c r="C93" s="9" t="s">
        <v>5</v>
      </c>
      <c r="D93" s="4" t="s">
        <v>138</v>
      </c>
      <c r="E93" s="26">
        <f>D96*E96</f>
        <v>3671.4285714285711</v>
      </c>
      <c r="F93" s="27"/>
      <c r="G93" s="40"/>
      <c r="H93" s="98" t="s">
        <v>162</v>
      </c>
      <c r="I93" s="88"/>
      <c r="J93" s="79"/>
      <c r="K93" s="63">
        <v>0</v>
      </c>
      <c r="L93" s="64"/>
    </row>
    <row r="94" spans="1:12" x14ac:dyDescent="0.25">
      <c r="A94" s="36"/>
      <c r="B94" s="36"/>
      <c r="C94" s="9" t="s">
        <v>6</v>
      </c>
      <c r="D94" s="4" t="s">
        <v>140</v>
      </c>
      <c r="E94" s="28" t="s">
        <v>136</v>
      </c>
      <c r="F94" s="29"/>
      <c r="G94" s="40"/>
      <c r="H94" s="99" t="s">
        <v>163</v>
      </c>
      <c r="I94" s="90"/>
      <c r="J94" s="80"/>
      <c r="K94" s="65">
        <f>K92*K93/10000</f>
        <v>0</v>
      </c>
      <c r="L94" s="64"/>
    </row>
    <row r="95" spans="1:12" ht="25.5" x14ac:dyDescent="0.25">
      <c r="A95" s="36"/>
      <c r="B95" s="36"/>
      <c r="C95" s="10" t="s">
        <v>230</v>
      </c>
      <c r="D95" s="5">
        <v>7.0000000000000007E-2</v>
      </c>
      <c r="E95" s="30"/>
      <c r="F95" s="31"/>
      <c r="G95" s="40"/>
      <c r="H95" s="98" t="s">
        <v>164</v>
      </c>
      <c r="I95" s="88"/>
      <c r="J95" s="79"/>
      <c r="K95" s="65">
        <f>K94/D95</f>
        <v>0</v>
      </c>
      <c r="L95" s="64"/>
    </row>
    <row r="96" spans="1:12" ht="16.5" thickBot="1" x14ac:dyDescent="0.3">
      <c r="A96" s="36"/>
      <c r="B96" s="36"/>
      <c r="C96" s="9" t="s">
        <v>7</v>
      </c>
      <c r="D96" s="74">
        <f>1/D95</f>
        <v>14.285714285714285</v>
      </c>
      <c r="E96" s="32">
        <f>ROUND([1]Лист1!$E$95/0.035,0)</f>
        <v>257</v>
      </c>
      <c r="F96" s="33"/>
      <c r="G96" s="41"/>
      <c r="H96" s="97" t="s">
        <v>234</v>
      </c>
      <c r="I96" s="92"/>
      <c r="J96" s="93"/>
      <c r="K96" s="66">
        <f>E96*K95</f>
        <v>0</v>
      </c>
      <c r="L96" s="67"/>
    </row>
    <row r="97" spans="1:12" ht="15" customHeight="1" x14ac:dyDescent="0.25">
      <c r="A97" s="36">
        <v>16</v>
      </c>
      <c r="B97" s="36"/>
      <c r="C97" s="8" t="s">
        <v>3</v>
      </c>
      <c r="D97" s="2" t="s">
        <v>141</v>
      </c>
      <c r="E97" s="28" t="s">
        <v>135</v>
      </c>
      <c r="F97" s="29"/>
      <c r="G97" s="39" t="s">
        <v>92</v>
      </c>
      <c r="H97" s="68" t="s">
        <v>179</v>
      </c>
      <c r="I97" s="69"/>
      <c r="J97" s="69"/>
      <c r="K97" s="69"/>
      <c r="L97" s="70"/>
    </row>
    <row r="98" spans="1:12" ht="15.75" x14ac:dyDescent="0.25">
      <c r="A98" s="36"/>
      <c r="B98" s="36"/>
      <c r="C98" s="9" t="s">
        <v>4</v>
      </c>
      <c r="D98" s="3" t="s">
        <v>14</v>
      </c>
      <c r="E98" s="30"/>
      <c r="F98" s="31"/>
      <c r="G98" s="40"/>
      <c r="H98" s="60" t="s">
        <v>161</v>
      </c>
      <c r="I98" s="60"/>
      <c r="J98" s="60"/>
      <c r="K98" s="61">
        <v>0</v>
      </c>
      <c r="L98" s="62"/>
    </row>
    <row r="99" spans="1:12" ht="16.5" thickBot="1" x14ac:dyDescent="0.3">
      <c r="A99" s="36"/>
      <c r="B99" s="36"/>
      <c r="C99" s="9" t="s">
        <v>5</v>
      </c>
      <c r="D99" s="4" t="s">
        <v>138</v>
      </c>
      <c r="E99" s="26">
        <f>D102*E102</f>
        <v>3671.4285714285711</v>
      </c>
      <c r="F99" s="27"/>
      <c r="G99" s="40"/>
      <c r="H99" s="98" t="s">
        <v>162</v>
      </c>
      <c r="I99" s="88"/>
      <c r="J99" s="79"/>
      <c r="K99" s="63">
        <v>0</v>
      </c>
      <c r="L99" s="64"/>
    </row>
    <row r="100" spans="1:12" x14ac:dyDescent="0.25">
      <c r="A100" s="36"/>
      <c r="B100" s="36"/>
      <c r="C100" s="9" t="s">
        <v>6</v>
      </c>
      <c r="D100" s="4" t="s">
        <v>140</v>
      </c>
      <c r="E100" s="28" t="s">
        <v>136</v>
      </c>
      <c r="F100" s="29"/>
      <c r="G100" s="40"/>
      <c r="H100" s="99" t="s">
        <v>163</v>
      </c>
      <c r="I100" s="90"/>
      <c r="J100" s="80"/>
      <c r="K100" s="65">
        <f>K98*K99/10000</f>
        <v>0</v>
      </c>
      <c r="L100" s="64"/>
    </row>
    <row r="101" spans="1:12" ht="25.5" x14ac:dyDescent="0.25">
      <c r="A101" s="36"/>
      <c r="B101" s="36"/>
      <c r="C101" s="10" t="s">
        <v>230</v>
      </c>
      <c r="D101" s="5">
        <v>7.0000000000000007E-2</v>
      </c>
      <c r="E101" s="30"/>
      <c r="F101" s="31"/>
      <c r="G101" s="40"/>
      <c r="H101" s="98" t="s">
        <v>164</v>
      </c>
      <c r="I101" s="88"/>
      <c r="J101" s="79"/>
      <c r="K101" s="65">
        <f>K100/D101</f>
        <v>0</v>
      </c>
      <c r="L101" s="64"/>
    </row>
    <row r="102" spans="1:12" ht="28.5" customHeight="1" thickBot="1" x14ac:dyDescent="0.3">
      <c r="A102" s="36"/>
      <c r="B102" s="36"/>
      <c r="C102" s="9" t="s">
        <v>7</v>
      </c>
      <c r="D102" s="74">
        <f>1/D101</f>
        <v>14.285714285714285</v>
      </c>
      <c r="E102" s="32">
        <f>ROUND([1]Лист1!$E$101/0.035,0)</f>
        <v>257</v>
      </c>
      <c r="F102" s="33"/>
      <c r="G102" s="41"/>
      <c r="H102" s="97" t="s">
        <v>234</v>
      </c>
      <c r="I102" s="92"/>
      <c r="J102" s="93"/>
      <c r="K102" s="66">
        <f>E102*K101</f>
        <v>0</v>
      </c>
      <c r="L102" s="67"/>
    </row>
    <row r="103" spans="1:12" ht="15" customHeight="1" x14ac:dyDescent="0.25">
      <c r="A103" s="36">
        <v>17</v>
      </c>
      <c r="B103" s="36"/>
      <c r="C103" s="8" t="s">
        <v>3</v>
      </c>
      <c r="D103" s="2" t="s">
        <v>142</v>
      </c>
      <c r="E103" s="28" t="s">
        <v>135</v>
      </c>
      <c r="F103" s="29"/>
      <c r="G103" s="39" t="s">
        <v>92</v>
      </c>
      <c r="H103" s="68" t="s">
        <v>180</v>
      </c>
      <c r="I103" s="69"/>
      <c r="J103" s="69"/>
      <c r="K103" s="69"/>
      <c r="L103" s="70"/>
    </row>
    <row r="104" spans="1:12" ht="15.75" x14ac:dyDescent="0.25">
      <c r="A104" s="36"/>
      <c r="B104" s="36"/>
      <c r="C104" s="9" t="s">
        <v>4</v>
      </c>
      <c r="D104" s="3" t="s">
        <v>15</v>
      </c>
      <c r="E104" s="30"/>
      <c r="F104" s="31"/>
      <c r="G104" s="40"/>
      <c r="H104" s="60" t="s">
        <v>161</v>
      </c>
      <c r="I104" s="60"/>
      <c r="J104" s="60"/>
      <c r="K104" s="61">
        <v>0</v>
      </c>
      <c r="L104" s="62"/>
    </row>
    <row r="105" spans="1:12" ht="16.5" thickBot="1" x14ac:dyDescent="0.3">
      <c r="A105" s="36"/>
      <c r="B105" s="36"/>
      <c r="C105" s="9" t="s">
        <v>5</v>
      </c>
      <c r="D105" s="4" t="s">
        <v>138</v>
      </c>
      <c r="E105" s="26">
        <f>D108*E108</f>
        <v>3671.4285714285711</v>
      </c>
      <c r="F105" s="27"/>
      <c r="G105" s="40"/>
      <c r="H105" s="98" t="s">
        <v>162</v>
      </c>
      <c r="I105" s="88"/>
      <c r="J105" s="79"/>
      <c r="K105" s="63">
        <v>0</v>
      </c>
      <c r="L105" s="64"/>
    </row>
    <row r="106" spans="1:12" x14ac:dyDescent="0.25">
      <c r="A106" s="36"/>
      <c r="B106" s="36"/>
      <c r="C106" s="9" t="s">
        <v>6</v>
      </c>
      <c r="D106" s="4" t="s">
        <v>140</v>
      </c>
      <c r="E106" s="28" t="s">
        <v>136</v>
      </c>
      <c r="F106" s="29"/>
      <c r="G106" s="40"/>
      <c r="H106" s="99" t="s">
        <v>163</v>
      </c>
      <c r="I106" s="90"/>
      <c r="J106" s="80"/>
      <c r="K106" s="65">
        <f>K104*K105/10000</f>
        <v>0</v>
      </c>
      <c r="L106" s="64"/>
    </row>
    <row r="107" spans="1:12" ht="34.5" customHeight="1" x14ac:dyDescent="0.25">
      <c r="A107" s="36"/>
      <c r="B107" s="36"/>
      <c r="C107" s="10" t="s">
        <v>230</v>
      </c>
      <c r="D107" s="5">
        <v>7.0000000000000007E-2</v>
      </c>
      <c r="E107" s="30"/>
      <c r="F107" s="31"/>
      <c r="G107" s="40"/>
      <c r="H107" s="98" t="s">
        <v>164</v>
      </c>
      <c r="I107" s="88"/>
      <c r="J107" s="79"/>
      <c r="K107" s="65">
        <f>K106/D107</f>
        <v>0</v>
      </c>
      <c r="L107" s="64"/>
    </row>
    <row r="108" spans="1:12" ht="16.5" thickBot="1" x14ac:dyDescent="0.3">
      <c r="A108" s="36"/>
      <c r="B108" s="36"/>
      <c r="C108" s="9" t="s">
        <v>7</v>
      </c>
      <c r="D108" s="74">
        <f>1/D107</f>
        <v>14.285714285714285</v>
      </c>
      <c r="E108" s="32">
        <f>ROUND([1]Лист1!$E$107/0.035,0)</f>
        <v>257</v>
      </c>
      <c r="F108" s="33"/>
      <c r="G108" s="41"/>
      <c r="H108" s="97" t="s">
        <v>234</v>
      </c>
      <c r="I108" s="92"/>
      <c r="J108" s="93"/>
      <c r="K108" s="66">
        <f>E108*K107</f>
        <v>0</v>
      </c>
      <c r="L108" s="67"/>
    </row>
    <row r="109" spans="1:12" ht="15" customHeight="1" x14ac:dyDescent="0.25">
      <c r="A109" s="36">
        <v>18</v>
      </c>
      <c r="B109" s="36"/>
      <c r="C109" s="8" t="s">
        <v>3</v>
      </c>
      <c r="D109" s="2" t="s">
        <v>143</v>
      </c>
      <c r="E109" s="28" t="s">
        <v>135</v>
      </c>
      <c r="F109" s="29"/>
      <c r="G109" s="39" t="s">
        <v>92</v>
      </c>
      <c r="H109" s="68" t="s">
        <v>181</v>
      </c>
      <c r="I109" s="69"/>
      <c r="J109" s="69"/>
      <c r="K109" s="69"/>
      <c r="L109" s="70"/>
    </row>
    <row r="110" spans="1:12" ht="24" x14ac:dyDescent="0.25">
      <c r="A110" s="36"/>
      <c r="B110" s="36"/>
      <c r="C110" s="9" t="s">
        <v>4</v>
      </c>
      <c r="D110" s="3" t="s">
        <v>144</v>
      </c>
      <c r="E110" s="30"/>
      <c r="F110" s="31"/>
      <c r="G110" s="40"/>
      <c r="H110" s="60" t="s">
        <v>161</v>
      </c>
      <c r="I110" s="60"/>
      <c r="J110" s="60"/>
      <c r="K110" s="61">
        <v>0</v>
      </c>
      <c r="L110" s="62"/>
    </row>
    <row r="111" spans="1:12" ht="16.5" thickBot="1" x14ac:dyDescent="0.3">
      <c r="A111" s="36"/>
      <c r="B111" s="36"/>
      <c r="C111" s="9" t="s">
        <v>5</v>
      </c>
      <c r="D111" s="4" t="s">
        <v>138</v>
      </c>
      <c r="E111" s="26">
        <f>D114*E114</f>
        <v>3671.4285714285711</v>
      </c>
      <c r="F111" s="27"/>
      <c r="G111" s="40"/>
      <c r="H111" s="98" t="s">
        <v>162</v>
      </c>
      <c r="I111" s="88"/>
      <c r="J111" s="79"/>
      <c r="K111" s="63">
        <v>0</v>
      </c>
      <c r="L111" s="64"/>
    </row>
    <row r="112" spans="1:12" x14ac:dyDescent="0.25">
      <c r="A112" s="36"/>
      <c r="B112" s="36"/>
      <c r="C112" s="9" t="s">
        <v>6</v>
      </c>
      <c r="D112" s="4" t="s">
        <v>140</v>
      </c>
      <c r="E112" s="28" t="s">
        <v>136</v>
      </c>
      <c r="F112" s="29"/>
      <c r="G112" s="40"/>
      <c r="H112" s="99" t="s">
        <v>163</v>
      </c>
      <c r="I112" s="90"/>
      <c r="J112" s="80"/>
      <c r="K112" s="65">
        <f>K110*K111/10000</f>
        <v>0</v>
      </c>
      <c r="L112" s="64"/>
    </row>
    <row r="113" spans="1:12" ht="34.5" customHeight="1" x14ac:dyDescent="0.25">
      <c r="A113" s="36"/>
      <c r="B113" s="36"/>
      <c r="C113" s="10" t="s">
        <v>230</v>
      </c>
      <c r="D113" s="5">
        <v>7.0000000000000007E-2</v>
      </c>
      <c r="E113" s="30"/>
      <c r="F113" s="31"/>
      <c r="G113" s="40"/>
      <c r="H113" s="98" t="s">
        <v>164</v>
      </c>
      <c r="I113" s="88"/>
      <c r="J113" s="79"/>
      <c r="K113" s="65">
        <f>K112/D113</f>
        <v>0</v>
      </c>
      <c r="L113" s="64"/>
    </row>
    <row r="114" spans="1:12" ht="16.5" thickBot="1" x14ac:dyDescent="0.3">
      <c r="A114" s="36"/>
      <c r="B114" s="36"/>
      <c r="C114" s="9" t="s">
        <v>7</v>
      </c>
      <c r="D114" s="74">
        <f>1/D113</f>
        <v>14.285714285714285</v>
      </c>
      <c r="E114" s="32">
        <f>ROUND([1]Лист1!$E$113/0.035,0)</f>
        <v>257</v>
      </c>
      <c r="F114" s="33"/>
      <c r="G114" s="41"/>
      <c r="H114" s="97" t="s">
        <v>234</v>
      </c>
      <c r="I114" s="92"/>
      <c r="J114" s="93"/>
      <c r="K114" s="66">
        <f>E114*K113</f>
        <v>0</v>
      </c>
      <c r="L114" s="67"/>
    </row>
    <row r="115" spans="1:12" ht="15" customHeight="1" x14ac:dyDescent="0.25">
      <c r="A115" s="36">
        <v>19</v>
      </c>
      <c r="B115" s="36"/>
      <c r="C115" s="8" t="s">
        <v>3</v>
      </c>
      <c r="D115" s="2" t="s">
        <v>145</v>
      </c>
      <c r="E115" s="28" t="s">
        <v>135</v>
      </c>
      <c r="F115" s="29"/>
      <c r="G115" s="39" t="s">
        <v>92</v>
      </c>
      <c r="H115" s="68" t="s">
        <v>182</v>
      </c>
      <c r="I115" s="69"/>
      <c r="J115" s="69"/>
      <c r="K115" s="69"/>
      <c r="L115" s="70"/>
    </row>
    <row r="116" spans="1:12" ht="15.75" x14ac:dyDescent="0.25">
      <c r="A116" s="36"/>
      <c r="B116" s="36"/>
      <c r="C116" s="9" t="s">
        <v>4</v>
      </c>
      <c r="D116" s="3" t="s">
        <v>15</v>
      </c>
      <c r="E116" s="30"/>
      <c r="F116" s="31"/>
      <c r="G116" s="40"/>
      <c r="H116" s="60" t="s">
        <v>161</v>
      </c>
      <c r="I116" s="60"/>
      <c r="J116" s="60"/>
      <c r="K116" s="61">
        <v>0</v>
      </c>
      <c r="L116" s="62"/>
    </row>
    <row r="117" spans="1:12" ht="16.5" thickBot="1" x14ac:dyDescent="0.3">
      <c r="A117" s="36"/>
      <c r="B117" s="36"/>
      <c r="C117" s="9" t="s">
        <v>5</v>
      </c>
      <c r="D117" s="4" t="s">
        <v>138</v>
      </c>
      <c r="E117" s="26">
        <f>D120*E120</f>
        <v>3607.5949367088606</v>
      </c>
      <c r="F117" s="27"/>
      <c r="G117" s="40"/>
      <c r="H117" s="98" t="s">
        <v>162</v>
      </c>
      <c r="I117" s="88"/>
      <c r="J117" s="79"/>
      <c r="K117" s="63">
        <v>0</v>
      </c>
      <c r="L117" s="64"/>
    </row>
    <row r="118" spans="1:12" x14ac:dyDescent="0.25">
      <c r="A118" s="36"/>
      <c r="B118" s="36"/>
      <c r="C118" s="9" t="s">
        <v>6</v>
      </c>
      <c r="D118" s="4" t="s">
        <v>231</v>
      </c>
      <c r="E118" s="28" t="s">
        <v>136</v>
      </c>
      <c r="F118" s="29"/>
      <c r="G118" s="40"/>
      <c r="H118" s="99" t="s">
        <v>163</v>
      </c>
      <c r="I118" s="90"/>
      <c r="J118" s="80"/>
      <c r="K118" s="65">
        <f>K116*K117/10000</f>
        <v>0</v>
      </c>
      <c r="L118" s="64"/>
    </row>
    <row r="119" spans="1:12" ht="34.5" customHeight="1" x14ac:dyDescent="0.25">
      <c r="A119" s="36"/>
      <c r="B119" s="36"/>
      <c r="C119" s="10" t="s">
        <v>230</v>
      </c>
      <c r="D119" s="5">
        <v>7.9000000000000001E-2</v>
      </c>
      <c r="E119" s="30"/>
      <c r="F119" s="31"/>
      <c r="G119" s="40"/>
      <c r="H119" s="98" t="s">
        <v>164</v>
      </c>
      <c r="I119" s="88"/>
      <c r="J119" s="79"/>
      <c r="K119" s="65">
        <f>K118/D119</f>
        <v>0</v>
      </c>
      <c r="L119" s="64"/>
    </row>
    <row r="120" spans="1:12" ht="16.5" thickBot="1" x14ac:dyDescent="0.3">
      <c r="A120" s="36"/>
      <c r="B120" s="36"/>
      <c r="C120" s="9" t="s">
        <v>7</v>
      </c>
      <c r="D120" s="74">
        <f>1/D119</f>
        <v>12.658227848101266</v>
      </c>
      <c r="E120" s="32">
        <f>ROUND([1]Лист1!$E$119/0.035,0)</f>
        <v>285</v>
      </c>
      <c r="F120" s="33"/>
      <c r="G120" s="41"/>
      <c r="H120" s="97" t="s">
        <v>234</v>
      </c>
      <c r="I120" s="92"/>
      <c r="J120" s="93"/>
      <c r="K120" s="66">
        <f>E120*K119</f>
        <v>0</v>
      </c>
      <c r="L120" s="67"/>
    </row>
    <row r="121" spans="1:12" ht="15" customHeight="1" x14ac:dyDescent="0.25">
      <c r="A121" s="36">
        <v>20</v>
      </c>
      <c r="B121" s="36"/>
      <c r="C121" s="8" t="s">
        <v>3</v>
      </c>
      <c r="D121" s="2" t="s">
        <v>37</v>
      </c>
      <c r="E121" s="28" t="s">
        <v>135</v>
      </c>
      <c r="F121" s="29"/>
      <c r="G121" s="39" t="s">
        <v>92</v>
      </c>
      <c r="H121" s="68" t="s">
        <v>183</v>
      </c>
      <c r="I121" s="69"/>
      <c r="J121" s="69"/>
      <c r="K121" s="69"/>
      <c r="L121" s="70"/>
    </row>
    <row r="122" spans="1:12" ht="15.75" x14ac:dyDescent="0.25">
      <c r="A122" s="36"/>
      <c r="B122" s="36"/>
      <c r="C122" s="9" t="s">
        <v>4</v>
      </c>
      <c r="D122" s="3" t="s">
        <v>9</v>
      </c>
      <c r="E122" s="30"/>
      <c r="F122" s="31"/>
      <c r="G122" s="40"/>
      <c r="H122" s="60" t="s">
        <v>161</v>
      </c>
      <c r="I122" s="60"/>
      <c r="J122" s="60"/>
      <c r="K122" s="61">
        <v>0</v>
      </c>
      <c r="L122" s="62"/>
    </row>
    <row r="123" spans="1:12" ht="30" customHeight="1" thickBot="1" x14ac:dyDescent="0.3">
      <c r="A123" s="36"/>
      <c r="B123" s="36"/>
      <c r="C123" s="9" t="s">
        <v>5</v>
      </c>
      <c r="D123" s="3" t="s">
        <v>35</v>
      </c>
      <c r="E123" s="26">
        <f>D126*E126</f>
        <v>3433.734939759036</v>
      </c>
      <c r="F123" s="27"/>
      <c r="G123" s="40"/>
      <c r="H123" s="98" t="s">
        <v>162</v>
      </c>
      <c r="I123" s="88"/>
      <c r="J123" s="79"/>
      <c r="K123" s="63">
        <v>0</v>
      </c>
      <c r="L123" s="64"/>
    </row>
    <row r="124" spans="1:12" x14ac:dyDescent="0.25">
      <c r="A124" s="36"/>
      <c r="B124" s="36"/>
      <c r="C124" s="9" t="s">
        <v>6</v>
      </c>
      <c r="D124" s="4" t="s">
        <v>36</v>
      </c>
      <c r="E124" s="28" t="s">
        <v>136</v>
      </c>
      <c r="F124" s="29"/>
      <c r="G124" s="40"/>
      <c r="H124" s="99" t="s">
        <v>163</v>
      </c>
      <c r="I124" s="90"/>
      <c r="J124" s="80"/>
      <c r="K124" s="65">
        <f>K122*K123/10000</f>
        <v>0</v>
      </c>
      <c r="L124" s="64"/>
    </row>
    <row r="125" spans="1:12" ht="25.5" x14ac:dyDescent="0.25">
      <c r="A125" s="36"/>
      <c r="B125" s="36"/>
      <c r="C125" s="10" t="s">
        <v>230</v>
      </c>
      <c r="D125" s="5">
        <v>8.3000000000000004E-2</v>
      </c>
      <c r="E125" s="30"/>
      <c r="F125" s="31"/>
      <c r="G125" s="40"/>
      <c r="H125" s="98" t="s">
        <v>164</v>
      </c>
      <c r="I125" s="88"/>
      <c r="J125" s="79"/>
      <c r="K125" s="65">
        <f>K124/D125</f>
        <v>0</v>
      </c>
      <c r="L125" s="64"/>
    </row>
    <row r="126" spans="1:12" ht="16.5" thickBot="1" x14ac:dyDescent="0.3">
      <c r="A126" s="36"/>
      <c r="B126" s="36"/>
      <c r="C126" s="9" t="s">
        <v>7</v>
      </c>
      <c r="D126" s="74">
        <f>1/D125</f>
        <v>12.048192771084336</v>
      </c>
      <c r="E126" s="32">
        <f>ROUND([1]Лист1!$E$125/0.035,0)</f>
        <v>285</v>
      </c>
      <c r="F126" s="33"/>
      <c r="G126" s="41"/>
      <c r="H126" s="97" t="s">
        <v>234</v>
      </c>
      <c r="I126" s="92"/>
      <c r="J126" s="93"/>
      <c r="K126" s="66">
        <f>E126*K125</f>
        <v>0</v>
      </c>
      <c r="L126" s="67"/>
    </row>
    <row r="127" spans="1:12" ht="15" customHeight="1" x14ac:dyDescent="0.25">
      <c r="A127" s="36">
        <v>21</v>
      </c>
      <c r="B127" s="36"/>
      <c r="C127" s="8" t="s">
        <v>3</v>
      </c>
      <c r="D127" s="2" t="s">
        <v>38</v>
      </c>
      <c r="E127" s="28" t="s">
        <v>135</v>
      </c>
      <c r="F127" s="29"/>
      <c r="G127" s="39" t="s">
        <v>92</v>
      </c>
      <c r="H127" s="68" t="s">
        <v>184</v>
      </c>
      <c r="I127" s="69"/>
      <c r="J127" s="69"/>
      <c r="K127" s="69"/>
      <c r="L127" s="70"/>
    </row>
    <row r="128" spans="1:12" ht="24" x14ac:dyDescent="0.25">
      <c r="A128" s="36"/>
      <c r="B128" s="36"/>
      <c r="C128" s="9" t="s">
        <v>4</v>
      </c>
      <c r="D128" s="3" t="s">
        <v>40</v>
      </c>
      <c r="E128" s="30"/>
      <c r="F128" s="31"/>
      <c r="G128" s="40"/>
      <c r="H128" s="60" t="s">
        <v>161</v>
      </c>
      <c r="I128" s="60"/>
      <c r="J128" s="60"/>
      <c r="K128" s="61">
        <v>0</v>
      </c>
      <c r="L128" s="62"/>
    </row>
    <row r="129" spans="1:12" ht="30" customHeight="1" thickBot="1" x14ac:dyDescent="0.3">
      <c r="A129" s="36"/>
      <c r="B129" s="36"/>
      <c r="C129" s="9" t="s">
        <v>5</v>
      </c>
      <c r="D129" s="3" t="s">
        <v>35</v>
      </c>
      <c r="E129" s="26">
        <f>D132*E132</f>
        <v>3433.734939759036</v>
      </c>
      <c r="F129" s="27"/>
      <c r="G129" s="40"/>
      <c r="H129" s="98" t="s">
        <v>162</v>
      </c>
      <c r="I129" s="88"/>
      <c r="J129" s="79"/>
      <c r="K129" s="63">
        <v>0</v>
      </c>
      <c r="L129" s="64"/>
    </row>
    <row r="130" spans="1:12" x14ac:dyDescent="0.25">
      <c r="A130" s="36"/>
      <c r="B130" s="36"/>
      <c r="C130" s="9" t="s">
        <v>6</v>
      </c>
      <c r="D130" s="4" t="s">
        <v>36</v>
      </c>
      <c r="E130" s="28" t="s">
        <v>136</v>
      </c>
      <c r="F130" s="29"/>
      <c r="G130" s="40"/>
      <c r="H130" s="99" t="s">
        <v>163</v>
      </c>
      <c r="I130" s="90"/>
      <c r="J130" s="80"/>
      <c r="K130" s="65">
        <f>K128*K129/10000</f>
        <v>0</v>
      </c>
      <c r="L130" s="64"/>
    </row>
    <row r="131" spans="1:12" ht="25.5" x14ac:dyDescent="0.25">
      <c r="A131" s="36"/>
      <c r="B131" s="36"/>
      <c r="C131" s="10" t="s">
        <v>230</v>
      </c>
      <c r="D131" s="5">
        <v>8.3000000000000004E-2</v>
      </c>
      <c r="E131" s="30"/>
      <c r="F131" s="31"/>
      <c r="G131" s="40"/>
      <c r="H131" s="98" t="s">
        <v>164</v>
      </c>
      <c r="I131" s="88"/>
      <c r="J131" s="79"/>
      <c r="K131" s="65">
        <f>K130/D131</f>
        <v>0</v>
      </c>
      <c r="L131" s="64"/>
    </row>
    <row r="132" spans="1:12" ht="16.5" thickBot="1" x14ac:dyDescent="0.3">
      <c r="A132" s="36"/>
      <c r="B132" s="36"/>
      <c r="C132" s="9" t="s">
        <v>7</v>
      </c>
      <c r="D132" s="74">
        <f>1/D131</f>
        <v>12.048192771084336</v>
      </c>
      <c r="E132" s="32">
        <f>ROUND([1]Лист1!$E$131/0.035,0)</f>
        <v>285</v>
      </c>
      <c r="F132" s="33"/>
      <c r="G132" s="41"/>
      <c r="H132" s="97" t="s">
        <v>234</v>
      </c>
      <c r="I132" s="92"/>
      <c r="J132" s="93"/>
      <c r="K132" s="66">
        <f>E132*K131</f>
        <v>0</v>
      </c>
      <c r="L132" s="67"/>
    </row>
    <row r="133" spans="1:12" ht="15" customHeight="1" x14ac:dyDescent="0.25">
      <c r="A133" s="36">
        <v>22</v>
      </c>
      <c r="B133" s="36"/>
      <c r="C133" s="8" t="s">
        <v>3</v>
      </c>
      <c r="D133" s="2" t="s">
        <v>39</v>
      </c>
      <c r="E133" s="28" t="s">
        <v>135</v>
      </c>
      <c r="F133" s="29"/>
      <c r="G133" s="39" t="s">
        <v>92</v>
      </c>
      <c r="H133" s="68" t="s">
        <v>185</v>
      </c>
      <c r="I133" s="69"/>
      <c r="J133" s="69"/>
      <c r="K133" s="69"/>
      <c r="L133" s="70"/>
    </row>
    <row r="134" spans="1:12" ht="24" x14ac:dyDescent="0.25">
      <c r="A134" s="36"/>
      <c r="B134" s="36"/>
      <c r="C134" s="9" t="s">
        <v>4</v>
      </c>
      <c r="D134" s="3" t="s">
        <v>41</v>
      </c>
      <c r="E134" s="30"/>
      <c r="F134" s="31"/>
      <c r="G134" s="40"/>
      <c r="H134" s="60" t="s">
        <v>161</v>
      </c>
      <c r="I134" s="60"/>
      <c r="J134" s="60"/>
      <c r="K134" s="61">
        <v>0</v>
      </c>
      <c r="L134" s="62"/>
    </row>
    <row r="135" spans="1:12" ht="30" customHeight="1" thickBot="1" x14ac:dyDescent="0.3">
      <c r="A135" s="36"/>
      <c r="B135" s="36"/>
      <c r="C135" s="9" t="s">
        <v>5</v>
      </c>
      <c r="D135" s="3" t="s">
        <v>35</v>
      </c>
      <c r="E135" s="26">
        <f>D138*E138</f>
        <v>3433.734939759036</v>
      </c>
      <c r="F135" s="27"/>
      <c r="G135" s="40"/>
      <c r="H135" s="98" t="s">
        <v>162</v>
      </c>
      <c r="I135" s="88"/>
      <c r="J135" s="79"/>
      <c r="K135" s="63">
        <v>0</v>
      </c>
      <c r="L135" s="64"/>
    </row>
    <row r="136" spans="1:12" x14ac:dyDescent="0.25">
      <c r="A136" s="36"/>
      <c r="B136" s="36"/>
      <c r="C136" s="9" t="s">
        <v>6</v>
      </c>
      <c r="D136" s="4" t="s">
        <v>36</v>
      </c>
      <c r="E136" s="28" t="s">
        <v>136</v>
      </c>
      <c r="F136" s="29"/>
      <c r="G136" s="40"/>
      <c r="H136" s="99" t="s">
        <v>163</v>
      </c>
      <c r="I136" s="90"/>
      <c r="J136" s="80"/>
      <c r="K136" s="65">
        <f>K134*K135/10000</f>
        <v>0</v>
      </c>
      <c r="L136" s="64"/>
    </row>
    <row r="137" spans="1:12" ht="25.5" x14ac:dyDescent="0.25">
      <c r="A137" s="36"/>
      <c r="B137" s="36"/>
      <c r="C137" s="10" t="s">
        <v>230</v>
      </c>
      <c r="D137" s="5">
        <v>8.3000000000000004E-2</v>
      </c>
      <c r="E137" s="30"/>
      <c r="F137" s="31"/>
      <c r="G137" s="40"/>
      <c r="H137" s="98" t="s">
        <v>164</v>
      </c>
      <c r="I137" s="88"/>
      <c r="J137" s="79"/>
      <c r="K137" s="65">
        <f>K136/D137</f>
        <v>0</v>
      </c>
      <c r="L137" s="64"/>
    </row>
    <row r="138" spans="1:12" ht="16.5" thickBot="1" x14ac:dyDescent="0.3">
      <c r="A138" s="36"/>
      <c r="B138" s="36"/>
      <c r="C138" s="9" t="s">
        <v>7</v>
      </c>
      <c r="D138" s="74">
        <f>1/D137</f>
        <v>12.048192771084336</v>
      </c>
      <c r="E138" s="32">
        <f>ROUND([1]Лист1!$E$137/0.035,0)</f>
        <v>285</v>
      </c>
      <c r="F138" s="33"/>
      <c r="G138" s="41"/>
      <c r="H138" s="97" t="s">
        <v>234</v>
      </c>
      <c r="I138" s="92"/>
      <c r="J138" s="93"/>
      <c r="K138" s="66">
        <f>E138*K137</f>
        <v>0</v>
      </c>
      <c r="L138" s="67"/>
    </row>
    <row r="139" spans="1:12" ht="15" customHeight="1" x14ac:dyDescent="0.25">
      <c r="A139" s="36">
        <v>23</v>
      </c>
      <c r="B139" s="36"/>
      <c r="C139" s="8" t="s">
        <v>3</v>
      </c>
      <c r="D139" s="2" t="s">
        <v>42</v>
      </c>
      <c r="E139" s="28" t="s">
        <v>135</v>
      </c>
      <c r="F139" s="29"/>
      <c r="G139" s="39" t="s">
        <v>92</v>
      </c>
      <c r="H139" s="68" t="s">
        <v>186</v>
      </c>
      <c r="I139" s="69"/>
      <c r="J139" s="69"/>
      <c r="K139" s="69"/>
      <c r="L139" s="70"/>
    </row>
    <row r="140" spans="1:12" ht="15.75" x14ac:dyDescent="0.25">
      <c r="A140" s="36"/>
      <c r="B140" s="36"/>
      <c r="C140" s="9" t="s">
        <v>4</v>
      </c>
      <c r="D140" s="3" t="s">
        <v>15</v>
      </c>
      <c r="E140" s="30"/>
      <c r="F140" s="31"/>
      <c r="G140" s="40"/>
      <c r="H140" s="60" t="s">
        <v>161</v>
      </c>
      <c r="I140" s="60"/>
      <c r="J140" s="60"/>
      <c r="K140" s="61">
        <v>0</v>
      </c>
      <c r="L140" s="62"/>
    </row>
    <row r="141" spans="1:12" ht="30" customHeight="1" thickBot="1" x14ac:dyDescent="0.3">
      <c r="A141" s="36"/>
      <c r="B141" s="36"/>
      <c r="C141" s="9" t="s">
        <v>5</v>
      </c>
      <c r="D141" s="3" t="s">
        <v>35</v>
      </c>
      <c r="E141" s="26">
        <f>D144*E144</f>
        <v>3653.7000000000003</v>
      </c>
      <c r="F141" s="27"/>
      <c r="G141" s="40"/>
      <c r="H141" s="98" t="s">
        <v>162</v>
      </c>
      <c r="I141" s="88"/>
      <c r="J141" s="79"/>
      <c r="K141" s="63">
        <v>0</v>
      </c>
      <c r="L141" s="64"/>
    </row>
    <row r="142" spans="1:12" x14ac:dyDescent="0.25">
      <c r="A142" s="36"/>
      <c r="B142" s="36"/>
      <c r="C142" s="9" t="s">
        <v>6</v>
      </c>
      <c r="D142" s="4" t="s">
        <v>36</v>
      </c>
      <c r="E142" s="28" t="s">
        <v>136</v>
      </c>
      <c r="F142" s="29"/>
      <c r="G142" s="40"/>
      <c r="H142" s="99" t="s">
        <v>163</v>
      </c>
      <c r="I142" s="90"/>
      <c r="J142" s="80"/>
      <c r="K142" s="65">
        <f>K140*K141/10000</f>
        <v>0</v>
      </c>
      <c r="L142" s="64"/>
    </row>
    <row r="143" spans="1:12" ht="25.5" x14ac:dyDescent="0.25">
      <c r="A143" s="36"/>
      <c r="B143" s="36"/>
      <c r="C143" s="10" t="s">
        <v>230</v>
      </c>
      <c r="D143" s="5">
        <v>8.3000000000000004E-2</v>
      </c>
      <c r="E143" s="30"/>
      <c r="F143" s="31"/>
      <c r="G143" s="40"/>
      <c r="H143" s="98" t="s">
        <v>164</v>
      </c>
      <c r="I143" s="88"/>
      <c r="J143" s="79"/>
      <c r="K143" s="65">
        <f>K142/D143</f>
        <v>0</v>
      </c>
      <c r="L143" s="64"/>
    </row>
    <row r="144" spans="1:12" ht="16.5" thickBot="1" x14ac:dyDescent="0.3">
      <c r="A144" s="36"/>
      <c r="B144" s="36"/>
      <c r="C144" s="9" t="s">
        <v>7</v>
      </c>
      <c r="D144" s="6">
        <v>12.82</v>
      </c>
      <c r="E144" s="32">
        <f>ROUND([1]Лист1!$E$143/0.035,0)</f>
        <v>285</v>
      </c>
      <c r="F144" s="33"/>
      <c r="G144" s="41"/>
      <c r="H144" s="97" t="s">
        <v>234</v>
      </c>
      <c r="I144" s="92"/>
      <c r="J144" s="93"/>
      <c r="K144" s="66">
        <f>E144*K143</f>
        <v>0</v>
      </c>
      <c r="L144" s="67"/>
    </row>
    <row r="145" spans="1:12" ht="15" customHeight="1" x14ac:dyDescent="0.25">
      <c r="A145" s="36">
        <v>24</v>
      </c>
      <c r="B145" s="36"/>
      <c r="C145" s="8" t="s">
        <v>3</v>
      </c>
      <c r="D145" s="2" t="s">
        <v>43</v>
      </c>
      <c r="E145" s="28" t="s">
        <v>135</v>
      </c>
      <c r="F145" s="29"/>
      <c r="G145" s="39" t="s">
        <v>92</v>
      </c>
      <c r="H145" s="68" t="s">
        <v>187</v>
      </c>
      <c r="I145" s="69"/>
      <c r="J145" s="69"/>
      <c r="K145" s="69"/>
      <c r="L145" s="70"/>
    </row>
    <row r="146" spans="1:12" ht="15.75" x14ac:dyDescent="0.25">
      <c r="A146" s="36"/>
      <c r="B146" s="36"/>
      <c r="C146" s="9" t="s">
        <v>4</v>
      </c>
      <c r="D146" s="3" t="s">
        <v>14</v>
      </c>
      <c r="E146" s="30"/>
      <c r="F146" s="31"/>
      <c r="G146" s="40"/>
      <c r="H146" s="60" t="s">
        <v>161</v>
      </c>
      <c r="I146" s="60"/>
      <c r="J146" s="60"/>
      <c r="K146" s="61">
        <v>0</v>
      </c>
      <c r="L146" s="62"/>
    </row>
    <row r="147" spans="1:12" ht="30" customHeight="1" thickBot="1" x14ac:dyDescent="0.3">
      <c r="A147" s="36"/>
      <c r="B147" s="36"/>
      <c r="C147" s="9" t="s">
        <v>5</v>
      </c>
      <c r="D147" s="3" t="s">
        <v>35</v>
      </c>
      <c r="E147" s="26">
        <f>D150*E150</f>
        <v>3433.734939759036</v>
      </c>
      <c r="F147" s="27"/>
      <c r="G147" s="40"/>
      <c r="H147" s="98" t="s">
        <v>162</v>
      </c>
      <c r="I147" s="88"/>
      <c r="J147" s="79"/>
      <c r="K147" s="63">
        <v>0</v>
      </c>
      <c r="L147" s="64"/>
    </row>
    <row r="148" spans="1:12" x14ac:dyDescent="0.25">
      <c r="A148" s="36"/>
      <c r="B148" s="36"/>
      <c r="C148" s="9" t="s">
        <v>6</v>
      </c>
      <c r="D148" s="4" t="s">
        <v>36</v>
      </c>
      <c r="E148" s="28" t="s">
        <v>136</v>
      </c>
      <c r="F148" s="29"/>
      <c r="G148" s="40"/>
      <c r="H148" s="99" t="s">
        <v>163</v>
      </c>
      <c r="I148" s="90"/>
      <c r="J148" s="80"/>
      <c r="K148" s="65">
        <f>K146*K147/10000</f>
        <v>0</v>
      </c>
      <c r="L148" s="64"/>
    </row>
    <row r="149" spans="1:12" ht="25.5" x14ac:dyDescent="0.25">
      <c r="A149" s="36"/>
      <c r="B149" s="36"/>
      <c r="C149" s="10" t="s">
        <v>230</v>
      </c>
      <c r="D149" s="5">
        <v>8.3000000000000004E-2</v>
      </c>
      <c r="E149" s="30"/>
      <c r="F149" s="31"/>
      <c r="G149" s="40"/>
      <c r="H149" s="98" t="s">
        <v>164</v>
      </c>
      <c r="I149" s="88"/>
      <c r="J149" s="79"/>
      <c r="K149" s="65">
        <f>K148/D149</f>
        <v>0</v>
      </c>
      <c r="L149" s="64"/>
    </row>
    <row r="150" spans="1:12" ht="16.5" thickBot="1" x14ac:dyDescent="0.3">
      <c r="A150" s="36"/>
      <c r="B150" s="36"/>
      <c r="C150" s="9" t="s">
        <v>7</v>
      </c>
      <c r="D150" s="74">
        <f>1/D149</f>
        <v>12.048192771084336</v>
      </c>
      <c r="E150" s="32">
        <f>ROUND([1]Лист1!$E$149/0.035,0)</f>
        <v>285</v>
      </c>
      <c r="F150" s="33"/>
      <c r="G150" s="41"/>
      <c r="H150" s="97" t="s">
        <v>234</v>
      </c>
      <c r="I150" s="92"/>
      <c r="J150" s="93"/>
      <c r="K150" s="66">
        <f>E150*K149</f>
        <v>0</v>
      </c>
      <c r="L150" s="67"/>
    </row>
    <row r="151" spans="1:12" ht="15" customHeight="1" x14ac:dyDescent="0.25">
      <c r="A151" s="36">
        <v>25</v>
      </c>
      <c r="B151" s="36"/>
      <c r="C151" s="8" t="s">
        <v>3</v>
      </c>
      <c r="D151" s="2" t="s">
        <v>44</v>
      </c>
      <c r="E151" s="28" t="s">
        <v>135</v>
      </c>
      <c r="F151" s="29"/>
      <c r="G151" s="39" t="s">
        <v>92</v>
      </c>
      <c r="H151" s="68" t="s">
        <v>188</v>
      </c>
      <c r="I151" s="69"/>
      <c r="J151" s="69"/>
      <c r="K151" s="69"/>
      <c r="L151" s="70"/>
    </row>
    <row r="152" spans="1:12" ht="24" x14ac:dyDescent="0.25">
      <c r="A152" s="36"/>
      <c r="B152" s="36"/>
      <c r="C152" s="9" t="s">
        <v>4</v>
      </c>
      <c r="D152" s="3" t="s">
        <v>109</v>
      </c>
      <c r="E152" s="30"/>
      <c r="F152" s="31"/>
      <c r="G152" s="40"/>
      <c r="H152" s="60" t="s">
        <v>161</v>
      </c>
      <c r="I152" s="60"/>
      <c r="J152" s="60"/>
      <c r="K152" s="61">
        <v>0</v>
      </c>
      <c r="L152" s="62"/>
    </row>
    <row r="153" spans="1:12" ht="30" customHeight="1" thickBot="1" x14ac:dyDescent="0.3">
      <c r="A153" s="36"/>
      <c r="B153" s="36"/>
      <c r="C153" s="9" t="s">
        <v>5</v>
      </c>
      <c r="D153" s="3" t="s">
        <v>35</v>
      </c>
      <c r="E153" s="26">
        <f>D156*E156</f>
        <v>3433.734939759036</v>
      </c>
      <c r="F153" s="27"/>
      <c r="G153" s="40"/>
      <c r="H153" s="98" t="s">
        <v>162</v>
      </c>
      <c r="I153" s="88"/>
      <c r="J153" s="79"/>
      <c r="K153" s="63">
        <v>0</v>
      </c>
      <c r="L153" s="64"/>
    </row>
    <row r="154" spans="1:12" x14ac:dyDescent="0.25">
      <c r="A154" s="36"/>
      <c r="B154" s="36"/>
      <c r="C154" s="9" t="s">
        <v>6</v>
      </c>
      <c r="D154" s="4" t="s">
        <v>36</v>
      </c>
      <c r="E154" s="28" t="s">
        <v>136</v>
      </c>
      <c r="F154" s="29"/>
      <c r="G154" s="40"/>
      <c r="H154" s="99" t="s">
        <v>163</v>
      </c>
      <c r="I154" s="90"/>
      <c r="J154" s="80"/>
      <c r="K154" s="65">
        <f>K152*K153/10000</f>
        <v>0</v>
      </c>
      <c r="L154" s="64"/>
    </row>
    <row r="155" spans="1:12" ht="25.5" x14ac:dyDescent="0.25">
      <c r="A155" s="36"/>
      <c r="B155" s="36"/>
      <c r="C155" s="10" t="s">
        <v>230</v>
      </c>
      <c r="D155" s="5">
        <v>8.3000000000000004E-2</v>
      </c>
      <c r="E155" s="30"/>
      <c r="F155" s="31"/>
      <c r="G155" s="40"/>
      <c r="H155" s="98" t="s">
        <v>164</v>
      </c>
      <c r="I155" s="88"/>
      <c r="J155" s="79"/>
      <c r="K155" s="65">
        <f>K154/D155</f>
        <v>0</v>
      </c>
      <c r="L155" s="64"/>
    </row>
    <row r="156" spans="1:12" ht="16.5" thickBot="1" x14ac:dyDescent="0.3">
      <c r="A156" s="36"/>
      <c r="B156" s="36"/>
      <c r="C156" s="9" t="s">
        <v>7</v>
      </c>
      <c r="D156" s="74">
        <f>1/D155</f>
        <v>12.048192771084336</v>
      </c>
      <c r="E156" s="32">
        <f>ROUND([1]Лист1!$E$155/0.035,0)</f>
        <v>285</v>
      </c>
      <c r="F156" s="33"/>
      <c r="G156" s="41"/>
      <c r="H156" s="97" t="s">
        <v>234</v>
      </c>
      <c r="I156" s="92"/>
      <c r="J156" s="93"/>
      <c r="K156" s="66">
        <f>E156*K155</f>
        <v>0</v>
      </c>
      <c r="L156" s="67"/>
    </row>
    <row r="157" spans="1:12" ht="15" customHeight="1" x14ac:dyDescent="0.25">
      <c r="A157" s="36">
        <v>26</v>
      </c>
      <c r="B157" s="36"/>
      <c r="C157" s="8" t="s">
        <v>3</v>
      </c>
      <c r="D157" s="2" t="s">
        <v>45</v>
      </c>
      <c r="E157" s="28" t="s">
        <v>135</v>
      </c>
      <c r="F157" s="29"/>
      <c r="G157" s="39"/>
      <c r="H157" s="68" t="s">
        <v>189</v>
      </c>
      <c r="I157" s="69"/>
      <c r="J157" s="69"/>
      <c r="K157" s="69"/>
      <c r="L157" s="70"/>
    </row>
    <row r="158" spans="1:12" ht="15.75" x14ac:dyDescent="0.25">
      <c r="A158" s="36"/>
      <c r="B158" s="36"/>
      <c r="C158" s="9" t="s">
        <v>4</v>
      </c>
      <c r="D158" s="3" t="s">
        <v>9</v>
      </c>
      <c r="E158" s="30"/>
      <c r="F158" s="31"/>
      <c r="G158" s="40"/>
      <c r="H158" s="60" t="s">
        <v>161</v>
      </c>
      <c r="I158" s="60"/>
      <c r="J158" s="60"/>
      <c r="K158" s="61">
        <v>0</v>
      </c>
      <c r="L158" s="62"/>
    </row>
    <row r="159" spans="1:12" ht="16.5" thickBot="1" x14ac:dyDescent="0.3">
      <c r="A159" s="36"/>
      <c r="B159" s="36"/>
      <c r="C159" s="9" t="s">
        <v>5</v>
      </c>
      <c r="D159" s="4" t="s">
        <v>46</v>
      </c>
      <c r="E159" s="26">
        <f>D162*E162</f>
        <v>3031.9148936170213</v>
      </c>
      <c r="F159" s="27"/>
      <c r="G159" s="40"/>
      <c r="H159" s="98" t="s">
        <v>162</v>
      </c>
      <c r="I159" s="88"/>
      <c r="J159" s="79"/>
      <c r="K159" s="63">
        <v>0</v>
      </c>
      <c r="L159" s="64"/>
    </row>
    <row r="160" spans="1:12" x14ac:dyDescent="0.25">
      <c r="A160" s="36"/>
      <c r="B160" s="36"/>
      <c r="C160" s="9" t="s">
        <v>6</v>
      </c>
      <c r="D160" s="4" t="s">
        <v>149</v>
      </c>
      <c r="E160" s="28" t="s">
        <v>136</v>
      </c>
      <c r="F160" s="29"/>
      <c r="G160" s="40"/>
      <c r="H160" s="99" t="s">
        <v>163</v>
      </c>
      <c r="I160" s="90"/>
      <c r="J160" s="80"/>
      <c r="K160" s="65">
        <f>K158*K159/10000</f>
        <v>0</v>
      </c>
      <c r="L160" s="64"/>
    </row>
    <row r="161" spans="1:12" ht="25.5" x14ac:dyDescent="0.25">
      <c r="A161" s="36"/>
      <c r="B161" s="36"/>
      <c r="C161" s="10" t="s">
        <v>230</v>
      </c>
      <c r="D161" s="5">
        <v>9.4E-2</v>
      </c>
      <c r="E161" s="30"/>
      <c r="F161" s="31"/>
      <c r="G161" s="40"/>
      <c r="H161" s="98" t="s">
        <v>164</v>
      </c>
      <c r="I161" s="88"/>
      <c r="J161" s="79"/>
      <c r="K161" s="65">
        <f>K160/D161</f>
        <v>0</v>
      </c>
      <c r="L161" s="64"/>
    </row>
    <row r="162" spans="1:12" ht="16.5" thickBot="1" x14ac:dyDescent="0.3">
      <c r="A162" s="36"/>
      <c r="B162" s="36"/>
      <c r="C162" s="9" t="s">
        <v>7</v>
      </c>
      <c r="D162" s="74">
        <f>1/D161</f>
        <v>10.638297872340425</v>
      </c>
      <c r="E162" s="32">
        <f>ROUND([1]Лист1!$E$161/0.035,0)</f>
        <v>285</v>
      </c>
      <c r="F162" s="33"/>
      <c r="G162" s="41"/>
      <c r="H162" s="97" t="s">
        <v>234</v>
      </c>
      <c r="I162" s="92"/>
      <c r="J162" s="93"/>
      <c r="K162" s="66">
        <f>E162*K161</f>
        <v>0</v>
      </c>
      <c r="L162" s="67"/>
    </row>
    <row r="163" spans="1:12" ht="15" customHeight="1" x14ac:dyDescent="0.25">
      <c r="A163" s="36">
        <v>26</v>
      </c>
      <c r="B163" s="36"/>
      <c r="C163" s="8" t="s">
        <v>3</v>
      </c>
      <c r="D163" s="2" t="s">
        <v>157</v>
      </c>
      <c r="E163" s="28" t="s">
        <v>135</v>
      </c>
      <c r="F163" s="29"/>
      <c r="G163" s="22"/>
      <c r="H163" s="68" t="s">
        <v>190</v>
      </c>
      <c r="I163" s="69"/>
      <c r="J163" s="69"/>
      <c r="K163" s="69"/>
      <c r="L163" s="70"/>
    </row>
    <row r="164" spans="1:12" ht="15.75" x14ac:dyDescent="0.25">
      <c r="A164" s="36"/>
      <c r="B164" s="36"/>
      <c r="C164" s="9" t="s">
        <v>4</v>
      </c>
      <c r="D164" s="3" t="s">
        <v>9</v>
      </c>
      <c r="E164" s="30"/>
      <c r="F164" s="31"/>
      <c r="G164" s="22"/>
      <c r="H164" s="60" t="s">
        <v>161</v>
      </c>
      <c r="I164" s="60"/>
      <c r="J164" s="60"/>
      <c r="K164" s="61">
        <v>0</v>
      </c>
      <c r="L164" s="62"/>
    </row>
    <row r="165" spans="1:12" ht="16.5" thickBot="1" x14ac:dyDescent="0.3">
      <c r="A165" s="36"/>
      <c r="B165" s="36"/>
      <c r="C165" s="9" t="s">
        <v>5</v>
      </c>
      <c r="D165" s="4" t="s">
        <v>158</v>
      </c>
      <c r="E165" s="26">
        <f>D168*E168</f>
        <v>3011.1111111111109</v>
      </c>
      <c r="F165" s="27"/>
      <c r="G165" s="22"/>
      <c r="H165" s="98" t="s">
        <v>162</v>
      </c>
      <c r="I165" s="88"/>
      <c r="J165" s="79"/>
      <c r="K165" s="63">
        <v>0</v>
      </c>
      <c r="L165" s="64"/>
    </row>
    <row r="166" spans="1:12" x14ac:dyDescent="0.25">
      <c r="A166" s="36"/>
      <c r="B166" s="36"/>
      <c r="C166" s="9" t="s">
        <v>6</v>
      </c>
      <c r="D166" s="4" t="s">
        <v>115</v>
      </c>
      <c r="E166" s="28" t="s">
        <v>136</v>
      </c>
      <c r="F166" s="29"/>
      <c r="G166" s="22"/>
      <c r="H166" s="99" t="s">
        <v>163</v>
      </c>
      <c r="I166" s="90"/>
      <c r="J166" s="80"/>
      <c r="K166" s="65">
        <f>K164*K165/10000</f>
        <v>0</v>
      </c>
      <c r="L166" s="64"/>
    </row>
    <row r="167" spans="1:12" ht="25.5" x14ac:dyDescent="0.25">
      <c r="A167" s="36"/>
      <c r="B167" s="36"/>
      <c r="C167" s="10" t="s">
        <v>230</v>
      </c>
      <c r="D167" s="5">
        <v>0.09</v>
      </c>
      <c r="E167" s="30"/>
      <c r="F167" s="31"/>
      <c r="G167" s="22"/>
      <c r="H167" s="98" t="s">
        <v>164</v>
      </c>
      <c r="I167" s="88"/>
      <c r="J167" s="79"/>
      <c r="K167" s="65">
        <f>K166/D167</f>
        <v>0</v>
      </c>
      <c r="L167" s="64"/>
    </row>
    <row r="168" spans="1:12" ht="16.5" thickBot="1" x14ac:dyDescent="0.3">
      <c r="A168" s="36"/>
      <c r="B168" s="36"/>
      <c r="C168" s="9" t="s">
        <v>7</v>
      </c>
      <c r="D168" s="74">
        <f>1/D167</f>
        <v>11.111111111111111</v>
      </c>
      <c r="E168" s="32">
        <f>ROUND([1]Лист1!$E$167/0.035,0)</f>
        <v>271</v>
      </c>
      <c r="F168" s="33"/>
      <c r="G168" s="22"/>
      <c r="H168" s="97" t="s">
        <v>234</v>
      </c>
      <c r="I168" s="92"/>
      <c r="J168" s="93"/>
      <c r="K168" s="66">
        <f>E168*K167</f>
        <v>0</v>
      </c>
      <c r="L168" s="67"/>
    </row>
    <row r="169" spans="1:12" ht="15" customHeight="1" x14ac:dyDescent="0.25">
      <c r="A169" s="36">
        <v>27</v>
      </c>
      <c r="B169" s="36"/>
      <c r="C169" s="8" t="s">
        <v>3</v>
      </c>
      <c r="D169" s="2" t="s">
        <v>93</v>
      </c>
      <c r="E169" s="28" t="s">
        <v>135</v>
      </c>
      <c r="F169" s="29"/>
      <c r="G169" s="39" t="s">
        <v>95</v>
      </c>
      <c r="H169" s="71" t="s">
        <v>191</v>
      </c>
      <c r="I169" s="72"/>
      <c r="J169" s="72"/>
      <c r="K169" s="72"/>
      <c r="L169" s="73"/>
    </row>
    <row r="170" spans="1:12" ht="36" x14ac:dyDescent="0.25">
      <c r="A170" s="36"/>
      <c r="B170" s="36"/>
      <c r="C170" s="9" t="s">
        <v>4</v>
      </c>
      <c r="D170" s="3" t="s">
        <v>94</v>
      </c>
      <c r="E170" s="30"/>
      <c r="F170" s="31"/>
      <c r="G170" s="40"/>
      <c r="H170" s="60" t="s">
        <v>161</v>
      </c>
      <c r="I170" s="60"/>
      <c r="J170" s="60"/>
      <c r="K170" s="61">
        <v>0</v>
      </c>
      <c r="L170" s="62"/>
    </row>
    <row r="171" spans="1:12" ht="16.5" thickBot="1" x14ac:dyDescent="0.3">
      <c r="A171" s="36"/>
      <c r="B171" s="36"/>
      <c r="C171" s="9" t="s">
        <v>5</v>
      </c>
      <c r="D171" s="4" t="s">
        <v>46</v>
      </c>
      <c r="E171" s="26">
        <f>D174*E174</f>
        <v>3159.5744680851062</v>
      </c>
      <c r="F171" s="27"/>
      <c r="G171" s="40"/>
      <c r="H171" s="98" t="s">
        <v>162</v>
      </c>
      <c r="I171" s="88"/>
      <c r="J171" s="79"/>
      <c r="K171" s="63">
        <v>0</v>
      </c>
      <c r="L171" s="64"/>
    </row>
    <row r="172" spans="1:12" x14ac:dyDescent="0.25">
      <c r="A172" s="36"/>
      <c r="B172" s="36"/>
      <c r="C172" s="9" t="s">
        <v>6</v>
      </c>
      <c r="D172" s="4" t="s">
        <v>149</v>
      </c>
      <c r="E172" s="28" t="s">
        <v>136</v>
      </c>
      <c r="F172" s="29"/>
      <c r="G172" s="40"/>
      <c r="H172" s="99" t="s">
        <v>163</v>
      </c>
      <c r="I172" s="90"/>
      <c r="J172" s="80"/>
      <c r="K172" s="65">
        <f>K170*K171/10000</f>
        <v>0</v>
      </c>
      <c r="L172" s="64"/>
    </row>
    <row r="173" spans="1:12" ht="25.5" x14ac:dyDescent="0.25">
      <c r="A173" s="36"/>
      <c r="B173" s="36"/>
      <c r="C173" s="10" t="s">
        <v>230</v>
      </c>
      <c r="D173" s="5">
        <v>9.4E-2</v>
      </c>
      <c r="E173" s="30"/>
      <c r="F173" s="31"/>
      <c r="G173" s="40"/>
      <c r="H173" s="98" t="s">
        <v>164</v>
      </c>
      <c r="I173" s="88"/>
      <c r="J173" s="79"/>
      <c r="K173" s="65">
        <f>K172/D173</f>
        <v>0</v>
      </c>
      <c r="L173" s="64"/>
    </row>
    <row r="174" spans="1:12" ht="16.5" thickBot="1" x14ac:dyDescent="0.3">
      <c r="A174" s="36"/>
      <c r="B174" s="36"/>
      <c r="C174" s="9" t="s">
        <v>7</v>
      </c>
      <c r="D174" s="74">
        <f>1/D173</f>
        <v>10.638297872340425</v>
      </c>
      <c r="E174" s="32">
        <f>ROUND([1]Лист1!$E$173/0.035,0)</f>
        <v>297</v>
      </c>
      <c r="F174" s="33"/>
      <c r="G174" s="41"/>
      <c r="H174" s="97" t="s">
        <v>234</v>
      </c>
      <c r="I174" s="92"/>
      <c r="J174" s="93"/>
      <c r="K174" s="66">
        <f>E174*K173</f>
        <v>0</v>
      </c>
      <c r="L174" s="67"/>
    </row>
    <row r="175" spans="1:12" ht="15" customHeight="1" x14ac:dyDescent="0.25">
      <c r="A175" s="36">
        <v>28</v>
      </c>
      <c r="B175" s="36"/>
      <c r="C175" s="8" t="s">
        <v>3</v>
      </c>
      <c r="D175" s="2" t="s">
        <v>110</v>
      </c>
      <c r="E175" s="28" t="s">
        <v>135</v>
      </c>
      <c r="F175" s="29"/>
      <c r="G175" s="39"/>
      <c r="H175" s="71" t="s">
        <v>192</v>
      </c>
      <c r="I175" s="72"/>
      <c r="J175" s="72"/>
      <c r="K175" s="72"/>
      <c r="L175" s="73"/>
    </row>
    <row r="176" spans="1:12" ht="24" x14ac:dyDescent="0.25">
      <c r="A176" s="36"/>
      <c r="B176" s="36"/>
      <c r="C176" s="9" t="s">
        <v>4</v>
      </c>
      <c r="D176" s="3" t="s">
        <v>98</v>
      </c>
      <c r="E176" s="30"/>
      <c r="F176" s="31"/>
      <c r="G176" s="40"/>
      <c r="H176" s="60" t="s">
        <v>161</v>
      </c>
      <c r="I176" s="60"/>
      <c r="J176" s="60"/>
      <c r="K176" s="61">
        <v>0</v>
      </c>
      <c r="L176" s="62"/>
    </row>
    <row r="177" spans="1:12" ht="16.5" thickBot="1" x14ac:dyDescent="0.3">
      <c r="A177" s="36"/>
      <c r="B177" s="36"/>
      <c r="C177" s="9" t="s">
        <v>5</v>
      </c>
      <c r="D177" s="4" t="s">
        <v>46</v>
      </c>
      <c r="E177" s="26">
        <f>D180*E180</f>
        <v>3340.4255319148938</v>
      </c>
      <c r="F177" s="27"/>
      <c r="G177" s="40"/>
      <c r="H177" s="98" t="s">
        <v>162</v>
      </c>
      <c r="I177" s="88"/>
      <c r="J177" s="79"/>
      <c r="K177" s="63">
        <v>0</v>
      </c>
      <c r="L177" s="64"/>
    </row>
    <row r="178" spans="1:12" x14ac:dyDescent="0.25">
      <c r="A178" s="36"/>
      <c r="B178" s="36"/>
      <c r="C178" s="9" t="s">
        <v>6</v>
      </c>
      <c r="D178" s="4" t="s">
        <v>149</v>
      </c>
      <c r="E178" s="28" t="s">
        <v>136</v>
      </c>
      <c r="F178" s="29"/>
      <c r="G178" s="40"/>
      <c r="H178" s="99" t="s">
        <v>163</v>
      </c>
      <c r="I178" s="90"/>
      <c r="J178" s="80"/>
      <c r="K178" s="65">
        <f>K176*K177/10000</f>
        <v>0</v>
      </c>
      <c r="L178" s="64"/>
    </row>
    <row r="179" spans="1:12" ht="25.5" x14ac:dyDescent="0.25">
      <c r="A179" s="36"/>
      <c r="B179" s="36"/>
      <c r="C179" s="10" t="s">
        <v>230</v>
      </c>
      <c r="D179" s="5">
        <v>9.4E-2</v>
      </c>
      <c r="E179" s="30"/>
      <c r="F179" s="31"/>
      <c r="G179" s="40"/>
      <c r="H179" s="98" t="s">
        <v>164</v>
      </c>
      <c r="I179" s="88"/>
      <c r="J179" s="79"/>
      <c r="K179" s="65">
        <f>K178/D179</f>
        <v>0</v>
      </c>
      <c r="L179" s="64"/>
    </row>
    <row r="180" spans="1:12" ht="16.5" thickBot="1" x14ac:dyDescent="0.3">
      <c r="A180" s="36"/>
      <c r="B180" s="36"/>
      <c r="C180" s="9" t="s">
        <v>7</v>
      </c>
      <c r="D180" s="74">
        <f>1/D179</f>
        <v>10.638297872340425</v>
      </c>
      <c r="E180" s="32">
        <f>ROUND([1]Лист1!$E$179/0.035,0)</f>
        <v>314</v>
      </c>
      <c r="F180" s="33"/>
      <c r="G180" s="41"/>
      <c r="H180" s="97" t="s">
        <v>234</v>
      </c>
      <c r="I180" s="92"/>
      <c r="J180" s="93"/>
      <c r="K180" s="66">
        <f>E180*K179</f>
        <v>0</v>
      </c>
      <c r="L180" s="67"/>
    </row>
    <row r="181" spans="1:12" ht="15" customHeight="1" x14ac:dyDescent="0.25">
      <c r="A181" s="36">
        <v>29</v>
      </c>
      <c r="B181" s="36"/>
      <c r="C181" s="8" t="s">
        <v>3</v>
      </c>
      <c r="D181" s="2" t="s">
        <v>106</v>
      </c>
      <c r="E181" s="28" t="s">
        <v>135</v>
      </c>
      <c r="F181" s="29"/>
      <c r="G181" s="39"/>
      <c r="H181" s="68" t="s">
        <v>193</v>
      </c>
      <c r="I181" s="69"/>
      <c r="J181" s="69"/>
      <c r="K181" s="69"/>
      <c r="L181" s="70"/>
    </row>
    <row r="182" spans="1:12" ht="36" x14ac:dyDescent="0.25">
      <c r="A182" s="36"/>
      <c r="B182" s="36"/>
      <c r="C182" s="9" t="s">
        <v>4</v>
      </c>
      <c r="D182" s="3" t="s">
        <v>107</v>
      </c>
      <c r="E182" s="30"/>
      <c r="F182" s="31"/>
      <c r="G182" s="40"/>
      <c r="H182" s="60" t="s">
        <v>161</v>
      </c>
      <c r="I182" s="60"/>
      <c r="J182" s="60"/>
      <c r="K182" s="61">
        <v>0</v>
      </c>
      <c r="L182" s="62"/>
    </row>
    <row r="183" spans="1:12" ht="16.5" thickBot="1" x14ac:dyDescent="0.3">
      <c r="A183" s="36"/>
      <c r="B183" s="36"/>
      <c r="C183" s="9" t="s">
        <v>5</v>
      </c>
      <c r="D183" s="4" t="s">
        <v>46</v>
      </c>
      <c r="E183" s="26">
        <f>D186*E186</f>
        <v>3340.4255319148938</v>
      </c>
      <c r="F183" s="27"/>
      <c r="G183" s="40"/>
      <c r="H183" s="98" t="s">
        <v>162</v>
      </c>
      <c r="I183" s="88"/>
      <c r="J183" s="79"/>
      <c r="K183" s="63">
        <v>0</v>
      </c>
      <c r="L183" s="64"/>
    </row>
    <row r="184" spans="1:12" x14ac:dyDescent="0.25">
      <c r="A184" s="36"/>
      <c r="B184" s="36"/>
      <c r="C184" s="9" t="s">
        <v>6</v>
      </c>
      <c r="D184" s="4" t="s">
        <v>149</v>
      </c>
      <c r="E184" s="28" t="s">
        <v>136</v>
      </c>
      <c r="F184" s="29"/>
      <c r="G184" s="40"/>
      <c r="H184" s="99" t="s">
        <v>163</v>
      </c>
      <c r="I184" s="90"/>
      <c r="J184" s="80"/>
      <c r="K184" s="65">
        <f>K182*K183/10000</f>
        <v>0</v>
      </c>
      <c r="L184" s="64"/>
    </row>
    <row r="185" spans="1:12" ht="25.5" x14ac:dyDescent="0.25">
      <c r="A185" s="36"/>
      <c r="B185" s="36"/>
      <c r="C185" s="10" t="s">
        <v>230</v>
      </c>
      <c r="D185" s="5">
        <v>9.4E-2</v>
      </c>
      <c r="E185" s="30"/>
      <c r="F185" s="31"/>
      <c r="G185" s="40"/>
      <c r="H185" s="98" t="s">
        <v>164</v>
      </c>
      <c r="I185" s="88"/>
      <c r="J185" s="79"/>
      <c r="K185" s="65">
        <f>K184/D185</f>
        <v>0</v>
      </c>
      <c r="L185" s="64"/>
    </row>
    <row r="186" spans="1:12" ht="16.5" thickBot="1" x14ac:dyDescent="0.3">
      <c r="A186" s="36"/>
      <c r="B186" s="36"/>
      <c r="C186" s="9" t="s">
        <v>7</v>
      </c>
      <c r="D186" s="74">
        <f>1/D185</f>
        <v>10.638297872340425</v>
      </c>
      <c r="E186" s="32">
        <f>ROUND([1]Лист1!$E$185/0.035,0)</f>
        <v>314</v>
      </c>
      <c r="F186" s="33"/>
      <c r="G186" s="41"/>
      <c r="H186" s="97" t="s">
        <v>234</v>
      </c>
      <c r="I186" s="92"/>
      <c r="J186" s="93"/>
      <c r="K186" s="66">
        <f>E186*K185</f>
        <v>0</v>
      </c>
      <c r="L186" s="67"/>
    </row>
    <row r="187" spans="1:12" ht="15" customHeight="1" x14ac:dyDescent="0.25">
      <c r="A187" s="36">
        <v>30</v>
      </c>
      <c r="B187" s="36"/>
      <c r="C187" s="8" t="s">
        <v>3</v>
      </c>
      <c r="D187" s="2" t="s">
        <v>48</v>
      </c>
      <c r="E187" s="28" t="s">
        <v>135</v>
      </c>
      <c r="F187" s="29"/>
      <c r="G187" s="39"/>
      <c r="H187" s="68" t="s">
        <v>194</v>
      </c>
      <c r="I187" s="69"/>
      <c r="J187" s="69"/>
      <c r="K187" s="69"/>
      <c r="L187" s="70"/>
    </row>
    <row r="188" spans="1:12" ht="15.75" x14ac:dyDescent="0.25">
      <c r="A188" s="36"/>
      <c r="B188" s="36"/>
      <c r="C188" s="9" t="s">
        <v>4</v>
      </c>
      <c r="D188" s="3" t="s">
        <v>9</v>
      </c>
      <c r="E188" s="30"/>
      <c r="F188" s="31"/>
      <c r="G188" s="40"/>
      <c r="H188" s="60" t="s">
        <v>161</v>
      </c>
      <c r="I188" s="60"/>
      <c r="J188" s="60"/>
      <c r="K188" s="61">
        <v>0</v>
      </c>
      <c r="L188" s="62"/>
    </row>
    <row r="189" spans="1:12" ht="16.5" thickBot="1" x14ac:dyDescent="0.3">
      <c r="A189" s="36"/>
      <c r="B189" s="36"/>
      <c r="C189" s="9" t="s">
        <v>5</v>
      </c>
      <c r="D189" s="4" t="s">
        <v>49</v>
      </c>
      <c r="E189" s="26">
        <f>D192*E192</f>
        <v>3031.9148936170213</v>
      </c>
      <c r="F189" s="27"/>
      <c r="G189" s="40"/>
      <c r="H189" s="98" t="s">
        <v>162</v>
      </c>
      <c r="I189" s="88"/>
      <c r="J189" s="79"/>
      <c r="K189" s="63">
        <v>0</v>
      </c>
      <c r="L189" s="64"/>
    </row>
    <row r="190" spans="1:12" x14ac:dyDescent="0.25">
      <c r="A190" s="36"/>
      <c r="B190" s="36"/>
      <c r="C190" s="9" t="s">
        <v>6</v>
      </c>
      <c r="D190" s="4" t="s">
        <v>47</v>
      </c>
      <c r="E190" s="28" t="s">
        <v>136</v>
      </c>
      <c r="F190" s="29"/>
      <c r="G190" s="40"/>
      <c r="H190" s="99" t="s">
        <v>163</v>
      </c>
      <c r="I190" s="90"/>
      <c r="J190" s="80"/>
      <c r="K190" s="65">
        <f>K188*K189/10000</f>
        <v>0</v>
      </c>
      <c r="L190" s="64"/>
    </row>
    <row r="191" spans="1:12" ht="25.5" x14ac:dyDescent="0.25">
      <c r="A191" s="36"/>
      <c r="B191" s="36"/>
      <c r="C191" s="10" t="s">
        <v>230</v>
      </c>
      <c r="D191" s="5">
        <v>9.4E-2</v>
      </c>
      <c r="E191" s="30"/>
      <c r="F191" s="31"/>
      <c r="G191" s="40"/>
      <c r="H191" s="98" t="s">
        <v>164</v>
      </c>
      <c r="I191" s="88"/>
      <c r="J191" s="79"/>
      <c r="K191" s="65">
        <f>K190/D191</f>
        <v>0</v>
      </c>
      <c r="L191" s="64"/>
    </row>
    <row r="192" spans="1:12" ht="16.5" thickBot="1" x14ac:dyDescent="0.3">
      <c r="A192" s="36"/>
      <c r="B192" s="36"/>
      <c r="C192" s="9" t="s">
        <v>7</v>
      </c>
      <c r="D192" s="74">
        <f>1/D191</f>
        <v>10.638297872340425</v>
      </c>
      <c r="E192" s="32">
        <f>ROUND([1]Лист1!$E$191/0.035,0)</f>
        <v>285</v>
      </c>
      <c r="F192" s="33"/>
      <c r="G192" s="41"/>
      <c r="H192" s="97" t="s">
        <v>234</v>
      </c>
      <c r="I192" s="92"/>
      <c r="J192" s="93"/>
      <c r="K192" s="66">
        <f>E192*K191</f>
        <v>0</v>
      </c>
      <c r="L192" s="67"/>
    </row>
    <row r="193" spans="1:12" ht="15" customHeight="1" x14ac:dyDescent="0.25">
      <c r="A193" s="36">
        <v>31</v>
      </c>
      <c r="B193" s="36"/>
      <c r="C193" s="8" t="s">
        <v>3</v>
      </c>
      <c r="D193" s="2" t="s">
        <v>50</v>
      </c>
      <c r="E193" s="28" t="s">
        <v>135</v>
      </c>
      <c r="F193" s="29"/>
      <c r="G193" s="39"/>
      <c r="H193" s="68" t="s">
        <v>195</v>
      </c>
      <c r="I193" s="69"/>
      <c r="J193" s="69"/>
      <c r="K193" s="69"/>
      <c r="L193" s="70"/>
    </row>
    <row r="194" spans="1:12" ht="15.75" x14ac:dyDescent="0.25">
      <c r="A194" s="36"/>
      <c r="B194" s="36"/>
      <c r="C194" s="9" t="s">
        <v>4</v>
      </c>
      <c r="D194" s="3" t="s">
        <v>9</v>
      </c>
      <c r="E194" s="30"/>
      <c r="F194" s="31"/>
      <c r="G194" s="40"/>
      <c r="H194" s="60" t="s">
        <v>161</v>
      </c>
      <c r="I194" s="60"/>
      <c r="J194" s="60"/>
      <c r="K194" s="61">
        <v>0</v>
      </c>
      <c r="L194" s="62"/>
    </row>
    <row r="195" spans="1:12" ht="16.5" thickBot="1" x14ac:dyDescent="0.3">
      <c r="A195" s="36"/>
      <c r="B195" s="36"/>
      <c r="C195" s="9" t="s">
        <v>5</v>
      </c>
      <c r="D195" s="4" t="s">
        <v>49</v>
      </c>
      <c r="E195" s="26">
        <f>D198*E198</f>
        <v>3031.9148936170213</v>
      </c>
      <c r="F195" s="27"/>
      <c r="G195" s="40"/>
      <c r="H195" s="98" t="s">
        <v>162</v>
      </c>
      <c r="I195" s="88"/>
      <c r="J195" s="79"/>
      <c r="K195" s="63">
        <v>0</v>
      </c>
      <c r="L195" s="64"/>
    </row>
    <row r="196" spans="1:12" x14ac:dyDescent="0.25">
      <c r="A196" s="36"/>
      <c r="B196" s="36"/>
      <c r="C196" s="9" t="s">
        <v>6</v>
      </c>
      <c r="D196" s="4" t="s">
        <v>47</v>
      </c>
      <c r="E196" s="28" t="s">
        <v>136</v>
      </c>
      <c r="F196" s="29"/>
      <c r="G196" s="40"/>
      <c r="H196" s="99" t="s">
        <v>163</v>
      </c>
      <c r="I196" s="90"/>
      <c r="J196" s="80"/>
      <c r="K196" s="65">
        <f>K194*K195/10000</f>
        <v>0</v>
      </c>
      <c r="L196" s="64"/>
    </row>
    <row r="197" spans="1:12" ht="25.5" x14ac:dyDescent="0.25">
      <c r="A197" s="36"/>
      <c r="B197" s="36"/>
      <c r="C197" s="10" t="s">
        <v>230</v>
      </c>
      <c r="D197" s="5">
        <v>9.4E-2</v>
      </c>
      <c r="E197" s="30"/>
      <c r="F197" s="31"/>
      <c r="G197" s="40"/>
      <c r="H197" s="98" t="s">
        <v>164</v>
      </c>
      <c r="I197" s="88"/>
      <c r="J197" s="79"/>
      <c r="K197" s="65">
        <f>K196/D197</f>
        <v>0</v>
      </c>
      <c r="L197" s="64"/>
    </row>
    <row r="198" spans="1:12" ht="16.5" thickBot="1" x14ac:dyDescent="0.3">
      <c r="A198" s="36"/>
      <c r="B198" s="36"/>
      <c r="C198" s="9" t="s">
        <v>7</v>
      </c>
      <c r="D198" s="74">
        <f>1/D197</f>
        <v>10.638297872340425</v>
      </c>
      <c r="E198" s="32">
        <f>ROUND([1]Лист1!$E$197/0.035,0)</f>
        <v>285</v>
      </c>
      <c r="F198" s="33"/>
      <c r="G198" s="41"/>
      <c r="H198" s="97" t="s">
        <v>234</v>
      </c>
      <c r="I198" s="92"/>
      <c r="J198" s="93"/>
      <c r="K198" s="66">
        <f>E198*K197</f>
        <v>0</v>
      </c>
      <c r="L198" s="67"/>
    </row>
    <row r="199" spans="1:12" ht="15" customHeight="1" x14ac:dyDescent="0.25">
      <c r="A199" s="36">
        <v>32</v>
      </c>
      <c r="B199" s="36"/>
      <c r="C199" s="8" t="s">
        <v>3</v>
      </c>
      <c r="D199" s="2" t="s">
        <v>111</v>
      </c>
      <c r="E199" s="28" t="s">
        <v>135</v>
      </c>
      <c r="F199" s="29"/>
      <c r="G199" s="39"/>
      <c r="H199" s="68" t="s">
        <v>196</v>
      </c>
      <c r="I199" s="69"/>
      <c r="J199" s="69"/>
      <c r="K199" s="69"/>
      <c r="L199" s="70"/>
    </row>
    <row r="200" spans="1:12" ht="36" x14ac:dyDescent="0.25">
      <c r="A200" s="36"/>
      <c r="B200" s="36"/>
      <c r="C200" s="9" t="s">
        <v>4</v>
      </c>
      <c r="D200" s="3" t="s">
        <v>96</v>
      </c>
      <c r="E200" s="30"/>
      <c r="F200" s="31"/>
      <c r="G200" s="40"/>
      <c r="H200" s="60" t="s">
        <v>161</v>
      </c>
      <c r="I200" s="60"/>
      <c r="J200" s="60"/>
      <c r="K200" s="61">
        <v>0</v>
      </c>
      <c r="L200" s="62"/>
    </row>
    <row r="201" spans="1:12" ht="16.5" thickBot="1" x14ac:dyDescent="0.3">
      <c r="A201" s="36"/>
      <c r="B201" s="36"/>
      <c r="C201" s="9" t="s">
        <v>5</v>
      </c>
      <c r="D201" s="4" t="s">
        <v>49</v>
      </c>
      <c r="E201" s="26">
        <f>D204*E204</f>
        <v>3191.4893617021276</v>
      </c>
      <c r="F201" s="27"/>
      <c r="G201" s="40"/>
      <c r="H201" s="98" t="s">
        <v>162</v>
      </c>
      <c r="I201" s="88"/>
      <c r="J201" s="79"/>
      <c r="K201" s="63">
        <v>0</v>
      </c>
      <c r="L201" s="64"/>
    </row>
    <row r="202" spans="1:12" x14ac:dyDescent="0.25">
      <c r="A202" s="36"/>
      <c r="B202" s="36"/>
      <c r="C202" s="9" t="s">
        <v>6</v>
      </c>
      <c r="D202" s="4" t="s">
        <v>47</v>
      </c>
      <c r="E202" s="28" t="s">
        <v>136</v>
      </c>
      <c r="F202" s="29"/>
      <c r="G202" s="40"/>
      <c r="H202" s="99" t="s">
        <v>163</v>
      </c>
      <c r="I202" s="90"/>
      <c r="J202" s="80"/>
      <c r="K202" s="65">
        <f>K200*K201/10000</f>
        <v>0</v>
      </c>
      <c r="L202" s="64"/>
    </row>
    <row r="203" spans="1:12" ht="25.5" x14ac:dyDescent="0.25">
      <c r="A203" s="36"/>
      <c r="B203" s="36"/>
      <c r="C203" s="10" t="s">
        <v>230</v>
      </c>
      <c r="D203" s="5">
        <v>9.4E-2</v>
      </c>
      <c r="E203" s="30"/>
      <c r="F203" s="31"/>
      <c r="G203" s="40"/>
      <c r="H203" s="98" t="s">
        <v>164</v>
      </c>
      <c r="I203" s="88"/>
      <c r="J203" s="79"/>
      <c r="K203" s="65">
        <f>K202/D203</f>
        <v>0</v>
      </c>
      <c r="L203" s="64"/>
    </row>
    <row r="204" spans="1:12" ht="16.5" thickBot="1" x14ac:dyDescent="0.3">
      <c r="A204" s="36"/>
      <c r="B204" s="36"/>
      <c r="C204" s="9" t="s">
        <v>7</v>
      </c>
      <c r="D204" s="74">
        <f>1/D203</f>
        <v>10.638297872340425</v>
      </c>
      <c r="E204" s="32">
        <f>ROUND([1]Лист1!$E$203/0.035,0)</f>
        <v>300</v>
      </c>
      <c r="F204" s="33"/>
      <c r="G204" s="41"/>
      <c r="H204" s="97" t="s">
        <v>234</v>
      </c>
      <c r="I204" s="92"/>
      <c r="J204" s="93"/>
      <c r="K204" s="66">
        <f>E204*K203</f>
        <v>0</v>
      </c>
      <c r="L204" s="67"/>
    </row>
    <row r="205" spans="1:12" ht="15" customHeight="1" x14ac:dyDescent="0.25">
      <c r="A205" s="36">
        <v>33</v>
      </c>
      <c r="B205" s="36"/>
      <c r="C205" s="8" t="s">
        <v>3</v>
      </c>
      <c r="D205" s="2" t="s">
        <v>99</v>
      </c>
      <c r="E205" s="28" t="s">
        <v>135</v>
      </c>
      <c r="F205" s="29"/>
      <c r="G205" s="39"/>
      <c r="H205" s="68" t="s">
        <v>197</v>
      </c>
      <c r="I205" s="69"/>
      <c r="J205" s="69"/>
      <c r="K205" s="69"/>
      <c r="L205" s="70"/>
    </row>
    <row r="206" spans="1:12" ht="24" x14ac:dyDescent="0.25">
      <c r="A206" s="36"/>
      <c r="B206" s="36"/>
      <c r="C206" s="9" t="s">
        <v>4</v>
      </c>
      <c r="D206" s="3" t="s">
        <v>98</v>
      </c>
      <c r="E206" s="30"/>
      <c r="F206" s="31"/>
      <c r="G206" s="40"/>
      <c r="H206" s="60" t="s">
        <v>161</v>
      </c>
      <c r="I206" s="60"/>
      <c r="J206" s="60"/>
      <c r="K206" s="61">
        <v>0</v>
      </c>
      <c r="L206" s="62"/>
    </row>
    <row r="207" spans="1:12" ht="16.5" thickBot="1" x14ac:dyDescent="0.3">
      <c r="A207" s="36"/>
      <c r="B207" s="36"/>
      <c r="C207" s="9" t="s">
        <v>5</v>
      </c>
      <c r="D207" s="4" t="s">
        <v>49</v>
      </c>
      <c r="E207" s="26">
        <f>D210*E210</f>
        <v>3191.4893617021276</v>
      </c>
      <c r="F207" s="27"/>
      <c r="G207" s="40"/>
      <c r="H207" s="98" t="s">
        <v>162</v>
      </c>
      <c r="I207" s="88"/>
      <c r="J207" s="79"/>
      <c r="K207" s="63">
        <v>0</v>
      </c>
      <c r="L207" s="64"/>
    </row>
    <row r="208" spans="1:12" x14ac:dyDescent="0.25">
      <c r="A208" s="36"/>
      <c r="B208" s="36"/>
      <c r="C208" s="9" t="s">
        <v>6</v>
      </c>
      <c r="D208" s="4" t="s">
        <v>47</v>
      </c>
      <c r="E208" s="28" t="s">
        <v>136</v>
      </c>
      <c r="F208" s="29"/>
      <c r="G208" s="40"/>
      <c r="H208" s="99" t="s">
        <v>163</v>
      </c>
      <c r="I208" s="90"/>
      <c r="J208" s="80"/>
      <c r="K208" s="65">
        <f>K206*K207/10000</f>
        <v>0</v>
      </c>
      <c r="L208" s="64"/>
    </row>
    <row r="209" spans="1:12" ht="25.5" x14ac:dyDescent="0.25">
      <c r="A209" s="36"/>
      <c r="B209" s="36"/>
      <c r="C209" s="10" t="s">
        <v>230</v>
      </c>
      <c r="D209" s="5">
        <v>9.4E-2</v>
      </c>
      <c r="E209" s="30"/>
      <c r="F209" s="31"/>
      <c r="G209" s="40"/>
      <c r="H209" s="98" t="s">
        <v>164</v>
      </c>
      <c r="I209" s="88"/>
      <c r="J209" s="79"/>
      <c r="K209" s="65">
        <f>K208/D209</f>
        <v>0</v>
      </c>
      <c r="L209" s="64"/>
    </row>
    <row r="210" spans="1:12" ht="16.5" thickBot="1" x14ac:dyDescent="0.3">
      <c r="A210" s="36"/>
      <c r="B210" s="36"/>
      <c r="C210" s="9" t="s">
        <v>7</v>
      </c>
      <c r="D210" s="74">
        <f>1/D209</f>
        <v>10.638297872340425</v>
      </c>
      <c r="E210" s="32">
        <f>ROUND([1]Лист1!$E$209/0.035,0)</f>
        <v>300</v>
      </c>
      <c r="F210" s="33"/>
      <c r="G210" s="41"/>
      <c r="H210" s="97" t="s">
        <v>234</v>
      </c>
      <c r="I210" s="92"/>
      <c r="J210" s="93"/>
      <c r="K210" s="66">
        <f>E210*K209</f>
        <v>0</v>
      </c>
      <c r="L210" s="67"/>
    </row>
    <row r="211" spans="1:12" ht="15" customHeight="1" x14ac:dyDescent="0.25">
      <c r="A211" s="36">
        <v>34</v>
      </c>
      <c r="B211" s="36"/>
      <c r="C211" s="8" t="s">
        <v>3</v>
      </c>
      <c r="D211" s="2" t="s">
        <v>112</v>
      </c>
      <c r="E211" s="28" t="s">
        <v>135</v>
      </c>
      <c r="F211" s="29"/>
      <c r="G211" s="39"/>
      <c r="H211" s="68" t="s">
        <v>198</v>
      </c>
      <c r="I211" s="69"/>
      <c r="J211" s="69"/>
      <c r="K211" s="69"/>
      <c r="L211" s="70"/>
    </row>
    <row r="212" spans="1:12" ht="15.75" x14ac:dyDescent="0.25">
      <c r="A212" s="36"/>
      <c r="B212" s="36"/>
      <c r="C212" s="9" t="s">
        <v>4</v>
      </c>
      <c r="D212" s="3" t="s">
        <v>9</v>
      </c>
      <c r="E212" s="30"/>
      <c r="F212" s="31"/>
      <c r="G212" s="40"/>
      <c r="H212" s="60" t="s">
        <v>161</v>
      </c>
      <c r="I212" s="60"/>
      <c r="J212" s="60"/>
      <c r="K212" s="61">
        <v>0</v>
      </c>
      <c r="L212" s="62"/>
    </row>
    <row r="213" spans="1:12" ht="16.5" thickBot="1" x14ac:dyDescent="0.3">
      <c r="A213" s="36"/>
      <c r="B213" s="36"/>
      <c r="C213" s="9" t="s">
        <v>5</v>
      </c>
      <c r="D213" s="4" t="s">
        <v>49</v>
      </c>
      <c r="E213" s="26">
        <f>D216*E216</f>
        <v>3031.9148936170213</v>
      </c>
      <c r="F213" s="27"/>
      <c r="G213" s="40"/>
      <c r="H213" s="98" t="s">
        <v>162</v>
      </c>
      <c r="I213" s="88"/>
      <c r="J213" s="79"/>
      <c r="K213" s="63">
        <v>0</v>
      </c>
      <c r="L213" s="64"/>
    </row>
    <row r="214" spans="1:12" x14ac:dyDescent="0.25">
      <c r="A214" s="36"/>
      <c r="B214" s="36"/>
      <c r="C214" s="9" t="s">
        <v>6</v>
      </c>
      <c r="D214" s="4" t="s">
        <v>47</v>
      </c>
      <c r="E214" s="28" t="s">
        <v>136</v>
      </c>
      <c r="F214" s="29"/>
      <c r="G214" s="40"/>
      <c r="H214" s="99" t="s">
        <v>163</v>
      </c>
      <c r="I214" s="90"/>
      <c r="J214" s="80"/>
      <c r="K214" s="65">
        <f>K212*K213/10000</f>
        <v>0</v>
      </c>
      <c r="L214" s="64"/>
    </row>
    <row r="215" spans="1:12" ht="25.5" x14ac:dyDescent="0.25">
      <c r="A215" s="36"/>
      <c r="B215" s="36"/>
      <c r="C215" s="10" t="s">
        <v>230</v>
      </c>
      <c r="D215" s="5">
        <v>9.4E-2</v>
      </c>
      <c r="E215" s="30"/>
      <c r="F215" s="31"/>
      <c r="G215" s="40"/>
      <c r="H215" s="98" t="s">
        <v>164</v>
      </c>
      <c r="I215" s="88"/>
      <c r="J215" s="79"/>
      <c r="K215" s="65">
        <f>K214/D215</f>
        <v>0</v>
      </c>
      <c r="L215" s="64"/>
    </row>
    <row r="216" spans="1:12" ht="16.5" thickBot="1" x14ac:dyDescent="0.3">
      <c r="A216" s="36"/>
      <c r="B216" s="36"/>
      <c r="C216" s="9" t="s">
        <v>7</v>
      </c>
      <c r="D216" s="74">
        <f>1/D215</f>
        <v>10.638297872340425</v>
      </c>
      <c r="E216" s="32">
        <f>ROUND([1]Лист1!$E$215/0.035,0)</f>
        <v>285</v>
      </c>
      <c r="F216" s="33"/>
      <c r="G216" s="41"/>
      <c r="H216" s="97" t="s">
        <v>234</v>
      </c>
      <c r="I216" s="92"/>
      <c r="J216" s="93"/>
      <c r="K216" s="66">
        <f>E216*K215</f>
        <v>0</v>
      </c>
      <c r="L216" s="67"/>
    </row>
    <row r="217" spans="1:12" ht="15" customHeight="1" x14ac:dyDescent="0.25">
      <c r="A217" s="36">
        <v>35</v>
      </c>
      <c r="B217" s="36"/>
      <c r="C217" s="8" t="s">
        <v>3</v>
      </c>
      <c r="D217" s="2" t="s">
        <v>113</v>
      </c>
      <c r="E217" s="28" t="s">
        <v>135</v>
      </c>
      <c r="F217" s="29"/>
      <c r="G217" s="39"/>
      <c r="H217" s="68" t="s">
        <v>199</v>
      </c>
      <c r="I217" s="69"/>
      <c r="J217" s="69"/>
      <c r="K217" s="69"/>
      <c r="L217" s="70"/>
    </row>
    <row r="218" spans="1:12" ht="48" x14ac:dyDescent="0.25">
      <c r="A218" s="36"/>
      <c r="B218" s="36"/>
      <c r="C218" s="9" t="s">
        <v>4</v>
      </c>
      <c r="D218" s="3" t="s">
        <v>114</v>
      </c>
      <c r="E218" s="30"/>
      <c r="F218" s="31"/>
      <c r="G218" s="40"/>
      <c r="H218" s="60" t="s">
        <v>161</v>
      </c>
      <c r="I218" s="60"/>
      <c r="J218" s="60"/>
      <c r="K218" s="61">
        <v>0</v>
      </c>
      <c r="L218" s="62"/>
    </row>
    <row r="219" spans="1:12" ht="16.5" thickBot="1" x14ac:dyDescent="0.3">
      <c r="A219" s="36"/>
      <c r="B219" s="36"/>
      <c r="C219" s="9" t="s">
        <v>5</v>
      </c>
      <c r="D219" s="4" t="s">
        <v>49</v>
      </c>
      <c r="E219" s="26">
        <f>D222*E222</f>
        <v>3340.4255319148938</v>
      </c>
      <c r="F219" s="27"/>
      <c r="G219" s="40"/>
      <c r="H219" s="98" t="s">
        <v>162</v>
      </c>
      <c r="I219" s="88"/>
      <c r="J219" s="79"/>
      <c r="K219" s="63">
        <v>0</v>
      </c>
      <c r="L219" s="64"/>
    </row>
    <row r="220" spans="1:12" x14ac:dyDescent="0.25">
      <c r="A220" s="36"/>
      <c r="B220" s="36"/>
      <c r="C220" s="9" t="s">
        <v>6</v>
      </c>
      <c r="D220" s="4" t="s">
        <v>47</v>
      </c>
      <c r="E220" s="28" t="s">
        <v>136</v>
      </c>
      <c r="F220" s="29"/>
      <c r="G220" s="40"/>
      <c r="H220" s="99" t="s">
        <v>163</v>
      </c>
      <c r="I220" s="90"/>
      <c r="J220" s="80"/>
      <c r="K220" s="65">
        <f>K218*K219/10000</f>
        <v>0</v>
      </c>
      <c r="L220" s="64"/>
    </row>
    <row r="221" spans="1:12" ht="25.5" x14ac:dyDescent="0.25">
      <c r="A221" s="36"/>
      <c r="B221" s="36"/>
      <c r="C221" s="10" t="s">
        <v>230</v>
      </c>
      <c r="D221" s="5">
        <v>9.4E-2</v>
      </c>
      <c r="E221" s="30"/>
      <c r="F221" s="31"/>
      <c r="G221" s="40"/>
      <c r="H221" s="98" t="s">
        <v>164</v>
      </c>
      <c r="I221" s="88"/>
      <c r="J221" s="79"/>
      <c r="K221" s="65">
        <f>K220/D221</f>
        <v>0</v>
      </c>
      <c r="L221" s="64"/>
    </row>
    <row r="222" spans="1:12" ht="16.5" thickBot="1" x14ac:dyDescent="0.3">
      <c r="A222" s="36"/>
      <c r="B222" s="36"/>
      <c r="C222" s="9" t="s">
        <v>7</v>
      </c>
      <c r="D222" s="74">
        <f>1/D221</f>
        <v>10.638297872340425</v>
      </c>
      <c r="E222" s="32">
        <f>ROUND([1]Лист1!$E$221/0.035,0)</f>
        <v>314</v>
      </c>
      <c r="F222" s="33"/>
      <c r="G222" s="41"/>
      <c r="H222" s="97" t="s">
        <v>234</v>
      </c>
      <c r="I222" s="92"/>
      <c r="J222" s="93"/>
      <c r="K222" s="66">
        <f>E222*K221</f>
        <v>0</v>
      </c>
      <c r="L222" s="67"/>
    </row>
    <row r="223" spans="1:12" ht="15" customHeight="1" x14ac:dyDescent="0.25">
      <c r="A223" s="36">
        <v>36</v>
      </c>
      <c r="B223" s="36"/>
      <c r="C223" s="8" t="s">
        <v>3</v>
      </c>
      <c r="D223" s="2" t="s">
        <v>51</v>
      </c>
      <c r="E223" s="28" t="s">
        <v>135</v>
      </c>
      <c r="F223" s="29"/>
      <c r="G223" s="39"/>
      <c r="H223" s="68" t="s">
        <v>200</v>
      </c>
      <c r="I223" s="69"/>
      <c r="J223" s="69"/>
      <c r="K223" s="69"/>
      <c r="L223" s="70"/>
    </row>
    <row r="224" spans="1:12" ht="15.75" x14ac:dyDescent="0.25">
      <c r="A224" s="36"/>
      <c r="B224" s="36"/>
      <c r="C224" s="9" t="s">
        <v>4</v>
      </c>
      <c r="D224" s="3" t="s">
        <v>9</v>
      </c>
      <c r="E224" s="30"/>
      <c r="F224" s="31"/>
      <c r="G224" s="40"/>
      <c r="H224" s="60" t="s">
        <v>161</v>
      </c>
      <c r="I224" s="60"/>
      <c r="J224" s="60"/>
      <c r="K224" s="61">
        <v>0</v>
      </c>
      <c r="L224" s="62"/>
    </row>
    <row r="225" spans="1:12" ht="16.5" thickBot="1" x14ac:dyDescent="0.3">
      <c r="A225" s="36"/>
      <c r="B225" s="36"/>
      <c r="C225" s="9" t="s">
        <v>5</v>
      </c>
      <c r="D225" s="4" t="s">
        <v>52</v>
      </c>
      <c r="E225" s="26">
        <f>D228*E228</f>
        <v>2937.5</v>
      </c>
      <c r="F225" s="27"/>
      <c r="G225" s="40"/>
      <c r="H225" s="98" t="s">
        <v>162</v>
      </c>
      <c r="I225" s="88"/>
      <c r="J225" s="79"/>
      <c r="K225" s="63">
        <v>0</v>
      </c>
      <c r="L225" s="64"/>
    </row>
    <row r="226" spans="1:12" x14ac:dyDescent="0.25">
      <c r="A226" s="36"/>
      <c r="B226" s="36"/>
      <c r="C226" s="9" t="s">
        <v>6</v>
      </c>
      <c r="D226" s="4" t="s">
        <v>53</v>
      </c>
      <c r="E226" s="28" t="s">
        <v>136</v>
      </c>
      <c r="F226" s="29"/>
      <c r="G226" s="40"/>
      <c r="H226" s="99" t="s">
        <v>163</v>
      </c>
      <c r="I226" s="90"/>
      <c r="J226" s="80"/>
      <c r="K226" s="65">
        <f>K224*K225/10000</f>
        <v>0</v>
      </c>
      <c r="L226" s="64"/>
    </row>
    <row r="227" spans="1:12" ht="25.5" x14ac:dyDescent="0.25">
      <c r="A227" s="36"/>
      <c r="B227" s="36"/>
      <c r="C227" s="10" t="s">
        <v>230</v>
      </c>
      <c r="D227" s="5">
        <v>9.6000000000000002E-2</v>
      </c>
      <c r="E227" s="30"/>
      <c r="F227" s="31"/>
      <c r="G227" s="40"/>
      <c r="H227" s="98" t="s">
        <v>164</v>
      </c>
      <c r="I227" s="88"/>
      <c r="J227" s="79"/>
      <c r="K227" s="65">
        <f>K226/D227</f>
        <v>0</v>
      </c>
      <c r="L227" s="64"/>
    </row>
    <row r="228" spans="1:12" ht="16.5" thickBot="1" x14ac:dyDescent="0.3">
      <c r="A228" s="36"/>
      <c r="B228" s="36"/>
      <c r="C228" s="9" t="s">
        <v>7</v>
      </c>
      <c r="D228" s="74">
        <f>1/D227</f>
        <v>10.416666666666666</v>
      </c>
      <c r="E228" s="32">
        <f>ROUND([1]Лист1!$E$227/0.035,0)</f>
        <v>282</v>
      </c>
      <c r="F228" s="33"/>
      <c r="G228" s="41"/>
      <c r="H228" s="97" t="s">
        <v>234</v>
      </c>
      <c r="I228" s="92"/>
      <c r="J228" s="93"/>
      <c r="K228" s="66">
        <f>E228*K227</f>
        <v>0</v>
      </c>
      <c r="L228" s="67"/>
    </row>
    <row r="229" spans="1:12" ht="15" customHeight="1" x14ac:dyDescent="0.25">
      <c r="A229" s="36">
        <v>37</v>
      </c>
      <c r="B229" s="36"/>
      <c r="C229" s="8" t="s">
        <v>3</v>
      </c>
      <c r="D229" s="2" t="s">
        <v>101</v>
      </c>
      <c r="E229" s="28" t="s">
        <v>135</v>
      </c>
      <c r="F229" s="29"/>
      <c r="G229" s="39" t="s">
        <v>100</v>
      </c>
      <c r="H229" s="68" t="s">
        <v>201</v>
      </c>
      <c r="I229" s="69"/>
      <c r="J229" s="69"/>
      <c r="K229" s="69"/>
      <c r="L229" s="70"/>
    </row>
    <row r="230" spans="1:12" ht="24" x14ac:dyDescent="0.25">
      <c r="A230" s="36"/>
      <c r="B230" s="36"/>
      <c r="C230" s="9" t="s">
        <v>4</v>
      </c>
      <c r="D230" s="3" t="s">
        <v>98</v>
      </c>
      <c r="E230" s="30"/>
      <c r="F230" s="31"/>
      <c r="G230" s="40"/>
      <c r="H230" s="60" t="s">
        <v>161</v>
      </c>
      <c r="I230" s="60"/>
      <c r="J230" s="60"/>
      <c r="K230" s="61">
        <v>0</v>
      </c>
      <c r="L230" s="62"/>
    </row>
    <row r="231" spans="1:12" ht="16.5" thickBot="1" x14ac:dyDescent="0.3">
      <c r="A231" s="36"/>
      <c r="B231" s="36"/>
      <c r="C231" s="9" t="s">
        <v>5</v>
      </c>
      <c r="D231" s="4" t="s">
        <v>52</v>
      </c>
      <c r="E231" s="26">
        <f>D234*E234</f>
        <v>3270.833333333333</v>
      </c>
      <c r="F231" s="27"/>
      <c r="G231" s="40"/>
      <c r="H231" s="98" t="s">
        <v>162</v>
      </c>
      <c r="I231" s="88"/>
      <c r="J231" s="79"/>
      <c r="K231" s="63">
        <v>0</v>
      </c>
      <c r="L231" s="64"/>
    </row>
    <row r="232" spans="1:12" x14ac:dyDescent="0.25">
      <c r="A232" s="36"/>
      <c r="B232" s="36"/>
      <c r="C232" s="9" t="s">
        <v>6</v>
      </c>
      <c r="D232" s="4" t="s">
        <v>53</v>
      </c>
      <c r="E232" s="28" t="s">
        <v>136</v>
      </c>
      <c r="F232" s="29"/>
      <c r="G232" s="40"/>
      <c r="H232" s="99" t="s">
        <v>163</v>
      </c>
      <c r="I232" s="90"/>
      <c r="J232" s="80"/>
      <c r="K232" s="65">
        <f>K230*K231/10000</f>
        <v>0</v>
      </c>
      <c r="L232" s="64"/>
    </row>
    <row r="233" spans="1:12" ht="25.5" x14ac:dyDescent="0.25">
      <c r="A233" s="36"/>
      <c r="B233" s="36"/>
      <c r="C233" s="10" t="s">
        <v>230</v>
      </c>
      <c r="D233" s="5">
        <v>9.6000000000000002E-2</v>
      </c>
      <c r="E233" s="30"/>
      <c r="F233" s="31"/>
      <c r="G233" s="40"/>
      <c r="H233" s="98" t="s">
        <v>164</v>
      </c>
      <c r="I233" s="88"/>
      <c r="J233" s="79"/>
      <c r="K233" s="65">
        <f>K232/D233</f>
        <v>0</v>
      </c>
      <c r="L233" s="64"/>
    </row>
    <row r="234" spans="1:12" ht="16.5" thickBot="1" x14ac:dyDescent="0.3">
      <c r="A234" s="36"/>
      <c r="B234" s="36"/>
      <c r="C234" s="9" t="s">
        <v>7</v>
      </c>
      <c r="D234" s="74">
        <f>1/D233</f>
        <v>10.416666666666666</v>
      </c>
      <c r="E234" s="32">
        <f>ROUND([1]Лист1!$E$233/0.035,0)</f>
        <v>314</v>
      </c>
      <c r="F234" s="33"/>
      <c r="G234" s="41"/>
      <c r="H234" s="97" t="s">
        <v>234</v>
      </c>
      <c r="I234" s="92"/>
      <c r="J234" s="93"/>
      <c r="K234" s="66">
        <f>E234*K233</f>
        <v>0</v>
      </c>
      <c r="L234" s="67"/>
    </row>
    <row r="235" spans="1:12" ht="15" customHeight="1" x14ac:dyDescent="0.25">
      <c r="A235" s="36">
        <v>38</v>
      </c>
      <c r="B235" s="36"/>
      <c r="C235" s="8" t="s">
        <v>3</v>
      </c>
      <c r="D235" s="2" t="s">
        <v>54</v>
      </c>
      <c r="E235" s="28" t="s">
        <v>135</v>
      </c>
      <c r="F235" s="29"/>
      <c r="G235" s="39"/>
      <c r="H235" s="68" t="s">
        <v>202</v>
      </c>
      <c r="I235" s="69"/>
      <c r="J235" s="69"/>
      <c r="K235" s="69"/>
      <c r="L235" s="70"/>
    </row>
    <row r="236" spans="1:12" ht="15.75" x14ac:dyDescent="0.25">
      <c r="A236" s="36"/>
      <c r="B236" s="36"/>
      <c r="C236" s="9" t="s">
        <v>4</v>
      </c>
      <c r="D236" s="3" t="s">
        <v>9</v>
      </c>
      <c r="E236" s="30"/>
      <c r="F236" s="31"/>
      <c r="G236" s="40"/>
      <c r="H236" s="60" t="s">
        <v>161</v>
      </c>
      <c r="I236" s="60"/>
      <c r="J236" s="60"/>
      <c r="K236" s="61">
        <v>0</v>
      </c>
      <c r="L236" s="62"/>
    </row>
    <row r="237" spans="1:12" ht="16.5" thickBot="1" x14ac:dyDescent="0.3">
      <c r="A237" s="36"/>
      <c r="B237" s="36"/>
      <c r="C237" s="9" t="s">
        <v>5</v>
      </c>
      <c r="D237" s="4" t="s">
        <v>55</v>
      </c>
      <c r="E237" s="26">
        <f>D240*E240</f>
        <v>3202.2471910112363</v>
      </c>
      <c r="F237" s="27"/>
      <c r="G237" s="40"/>
      <c r="H237" s="98" t="s">
        <v>162</v>
      </c>
      <c r="I237" s="88"/>
      <c r="J237" s="79"/>
      <c r="K237" s="63">
        <v>0</v>
      </c>
      <c r="L237" s="64"/>
    </row>
    <row r="238" spans="1:12" x14ac:dyDescent="0.25">
      <c r="A238" s="36"/>
      <c r="B238" s="36"/>
      <c r="C238" s="9" t="s">
        <v>6</v>
      </c>
      <c r="D238" s="4" t="s">
        <v>115</v>
      </c>
      <c r="E238" s="28" t="s">
        <v>136</v>
      </c>
      <c r="F238" s="29"/>
      <c r="G238" s="40"/>
      <c r="H238" s="99" t="s">
        <v>163</v>
      </c>
      <c r="I238" s="90"/>
      <c r="J238" s="80"/>
      <c r="K238" s="65">
        <f>K236*K237/10000</f>
        <v>0</v>
      </c>
      <c r="L238" s="64"/>
    </row>
    <row r="239" spans="1:12" ht="25.5" x14ac:dyDescent="0.25">
      <c r="A239" s="36"/>
      <c r="B239" s="36"/>
      <c r="C239" s="10" t="s">
        <v>230</v>
      </c>
      <c r="D239" s="5">
        <v>8.8999999999999996E-2</v>
      </c>
      <c r="E239" s="30"/>
      <c r="F239" s="31"/>
      <c r="G239" s="40"/>
      <c r="H239" s="98" t="s">
        <v>164</v>
      </c>
      <c r="I239" s="88"/>
      <c r="J239" s="79"/>
      <c r="K239" s="65">
        <f>K238/D239</f>
        <v>0</v>
      </c>
      <c r="L239" s="64"/>
    </row>
    <row r="240" spans="1:12" ht="16.5" thickBot="1" x14ac:dyDescent="0.3">
      <c r="A240" s="36"/>
      <c r="B240" s="36"/>
      <c r="C240" s="9" t="s">
        <v>7</v>
      </c>
      <c r="D240" s="74">
        <f>1/D239</f>
        <v>11.235955056179776</v>
      </c>
      <c r="E240" s="32">
        <f>ROUND([1]Лист1!$E$239/0.035,0)</f>
        <v>285</v>
      </c>
      <c r="F240" s="33"/>
      <c r="G240" s="41"/>
      <c r="H240" s="97" t="s">
        <v>234</v>
      </c>
      <c r="I240" s="92"/>
      <c r="J240" s="93"/>
      <c r="K240" s="66">
        <f>E240*K239</f>
        <v>0</v>
      </c>
      <c r="L240" s="67"/>
    </row>
    <row r="241" spans="1:12" ht="15" customHeight="1" x14ac:dyDescent="0.25">
      <c r="A241" s="36">
        <v>39</v>
      </c>
      <c r="B241" s="36"/>
      <c r="C241" s="8" t="s">
        <v>3</v>
      </c>
      <c r="D241" s="2" t="s">
        <v>56</v>
      </c>
      <c r="E241" s="28" t="s">
        <v>135</v>
      </c>
      <c r="F241" s="29"/>
      <c r="G241" s="39"/>
      <c r="H241" s="68" t="s">
        <v>203</v>
      </c>
      <c r="I241" s="69"/>
      <c r="J241" s="69"/>
      <c r="K241" s="69"/>
      <c r="L241" s="70"/>
    </row>
    <row r="242" spans="1:12" ht="15.75" x14ac:dyDescent="0.25">
      <c r="A242" s="36"/>
      <c r="B242" s="36"/>
      <c r="C242" s="9" t="s">
        <v>4</v>
      </c>
      <c r="D242" s="3" t="s">
        <v>9</v>
      </c>
      <c r="E242" s="30"/>
      <c r="F242" s="31"/>
      <c r="G242" s="40"/>
      <c r="H242" s="60" t="s">
        <v>161</v>
      </c>
      <c r="I242" s="60"/>
      <c r="J242" s="60"/>
      <c r="K242" s="61">
        <v>0</v>
      </c>
      <c r="L242" s="62"/>
    </row>
    <row r="243" spans="1:12" ht="16.5" thickBot="1" x14ac:dyDescent="0.3">
      <c r="A243" s="36"/>
      <c r="B243" s="36"/>
      <c r="C243" s="9" t="s">
        <v>5</v>
      </c>
      <c r="D243" s="4" t="s">
        <v>55</v>
      </c>
      <c r="E243" s="26">
        <f>D246*E246</f>
        <v>3202.2471910112363</v>
      </c>
      <c r="F243" s="27"/>
      <c r="G243" s="40"/>
      <c r="H243" s="98" t="s">
        <v>162</v>
      </c>
      <c r="I243" s="88"/>
      <c r="J243" s="79"/>
      <c r="K243" s="63">
        <v>0</v>
      </c>
      <c r="L243" s="64"/>
    </row>
    <row r="244" spans="1:12" x14ac:dyDescent="0.25">
      <c r="A244" s="36"/>
      <c r="B244" s="36"/>
      <c r="C244" s="9" t="s">
        <v>6</v>
      </c>
      <c r="D244" s="4" t="s">
        <v>57</v>
      </c>
      <c r="E244" s="28" t="s">
        <v>136</v>
      </c>
      <c r="F244" s="29"/>
      <c r="G244" s="40"/>
      <c r="H244" s="99" t="s">
        <v>163</v>
      </c>
      <c r="I244" s="90"/>
      <c r="J244" s="80"/>
      <c r="K244" s="65">
        <f>K242*K243/10000</f>
        <v>0</v>
      </c>
      <c r="L244" s="64"/>
    </row>
    <row r="245" spans="1:12" ht="25.5" x14ac:dyDescent="0.25">
      <c r="A245" s="36"/>
      <c r="B245" s="36"/>
      <c r="C245" s="10" t="s">
        <v>230</v>
      </c>
      <c r="D245" s="5">
        <v>8.8999999999999996E-2</v>
      </c>
      <c r="E245" s="30"/>
      <c r="F245" s="31"/>
      <c r="G245" s="40"/>
      <c r="H245" s="98" t="s">
        <v>164</v>
      </c>
      <c r="I245" s="88"/>
      <c r="J245" s="79"/>
      <c r="K245" s="65">
        <f>K244/D245</f>
        <v>0</v>
      </c>
      <c r="L245" s="64"/>
    </row>
    <row r="246" spans="1:12" ht="16.5" thickBot="1" x14ac:dyDescent="0.3">
      <c r="A246" s="36"/>
      <c r="B246" s="36"/>
      <c r="C246" s="9" t="s">
        <v>7</v>
      </c>
      <c r="D246" s="74">
        <f>1/D245</f>
        <v>11.235955056179776</v>
      </c>
      <c r="E246" s="32">
        <f>ROUND([1]Лист1!$E$245/0.035,0)</f>
        <v>285</v>
      </c>
      <c r="F246" s="33"/>
      <c r="G246" s="41"/>
      <c r="H246" s="97" t="s">
        <v>234</v>
      </c>
      <c r="I246" s="92"/>
      <c r="J246" s="93"/>
      <c r="K246" s="66">
        <f>E246*K245</f>
        <v>0</v>
      </c>
      <c r="L246" s="67"/>
    </row>
    <row r="247" spans="1:12" ht="15" customHeight="1" x14ac:dyDescent="0.25">
      <c r="A247" s="36">
        <v>40</v>
      </c>
      <c r="B247" s="36"/>
      <c r="C247" s="8" t="s">
        <v>3</v>
      </c>
      <c r="D247" s="2" t="s">
        <v>58</v>
      </c>
      <c r="E247" s="28" t="s">
        <v>135</v>
      </c>
      <c r="F247" s="29"/>
      <c r="G247" s="39"/>
      <c r="H247" s="68" t="s">
        <v>204</v>
      </c>
      <c r="I247" s="69"/>
      <c r="J247" s="69"/>
      <c r="K247" s="69"/>
      <c r="L247" s="70"/>
    </row>
    <row r="248" spans="1:12" ht="15.75" x14ac:dyDescent="0.25">
      <c r="A248" s="36"/>
      <c r="B248" s="36"/>
      <c r="C248" s="9" t="s">
        <v>4</v>
      </c>
      <c r="D248" s="3" t="s">
        <v>9</v>
      </c>
      <c r="E248" s="30"/>
      <c r="F248" s="31"/>
      <c r="G248" s="40"/>
      <c r="H248" s="60" t="s">
        <v>161</v>
      </c>
      <c r="I248" s="60"/>
      <c r="J248" s="60"/>
      <c r="K248" s="61">
        <v>0</v>
      </c>
      <c r="L248" s="62"/>
    </row>
    <row r="249" spans="1:12" ht="16.5" thickBot="1" x14ac:dyDescent="0.3">
      <c r="A249" s="36"/>
      <c r="B249" s="36"/>
      <c r="C249" s="9" t="s">
        <v>5</v>
      </c>
      <c r="D249" s="4" t="s">
        <v>55</v>
      </c>
      <c r="E249" s="26">
        <f>D252*E252</f>
        <v>3202.2471910112363</v>
      </c>
      <c r="F249" s="27"/>
      <c r="G249" s="40"/>
      <c r="H249" s="98" t="s">
        <v>162</v>
      </c>
      <c r="I249" s="88"/>
      <c r="J249" s="79"/>
      <c r="K249" s="63">
        <v>0</v>
      </c>
      <c r="L249" s="64"/>
    </row>
    <row r="250" spans="1:12" x14ac:dyDescent="0.25">
      <c r="A250" s="36"/>
      <c r="B250" s="36"/>
      <c r="C250" s="9" t="s">
        <v>6</v>
      </c>
      <c r="D250" s="4" t="s">
        <v>57</v>
      </c>
      <c r="E250" s="28" t="s">
        <v>136</v>
      </c>
      <c r="F250" s="29"/>
      <c r="G250" s="40"/>
      <c r="H250" s="99" t="s">
        <v>163</v>
      </c>
      <c r="I250" s="90"/>
      <c r="J250" s="80"/>
      <c r="K250" s="65">
        <f>K248*K249/10000</f>
        <v>0</v>
      </c>
      <c r="L250" s="64"/>
    </row>
    <row r="251" spans="1:12" ht="25.5" x14ac:dyDescent="0.25">
      <c r="A251" s="36"/>
      <c r="B251" s="36"/>
      <c r="C251" s="10" t="s">
        <v>230</v>
      </c>
      <c r="D251" s="5">
        <v>8.8999999999999996E-2</v>
      </c>
      <c r="E251" s="30"/>
      <c r="F251" s="31"/>
      <c r="G251" s="40"/>
      <c r="H251" s="98" t="s">
        <v>164</v>
      </c>
      <c r="I251" s="88"/>
      <c r="J251" s="79"/>
      <c r="K251" s="65">
        <f>K250/D251</f>
        <v>0</v>
      </c>
      <c r="L251" s="64"/>
    </row>
    <row r="252" spans="1:12" ht="16.5" thickBot="1" x14ac:dyDescent="0.3">
      <c r="A252" s="36"/>
      <c r="B252" s="36"/>
      <c r="C252" s="9" t="s">
        <v>7</v>
      </c>
      <c r="D252" s="74">
        <f>1/D251</f>
        <v>11.235955056179776</v>
      </c>
      <c r="E252" s="32">
        <f>ROUND([1]Лист1!$E$251/0.035,0)</f>
        <v>285</v>
      </c>
      <c r="F252" s="33"/>
      <c r="G252" s="41"/>
      <c r="H252" s="97" t="s">
        <v>234</v>
      </c>
      <c r="I252" s="92"/>
      <c r="J252" s="93"/>
      <c r="K252" s="66">
        <f>E252*K251</f>
        <v>0</v>
      </c>
      <c r="L252" s="67"/>
    </row>
    <row r="253" spans="1:12" ht="15" customHeight="1" x14ac:dyDescent="0.25">
      <c r="A253" s="36">
        <v>41</v>
      </c>
      <c r="B253" s="36"/>
      <c r="C253" s="8" t="s">
        <v>3</v>
      </c>
      <c r="D253" s="2" t="s">
        <v>59</v>
      </c>
      <c r="E253" s="28" t="s">
        <v>135</v>
      </c>
      <c r="F253" s="29"/>
      <c r="G253" s="39"/>
      <c r="H253" s="68" t="s">
        <v>205</v>
      </c>
      <c r="I253" s="69"/>
      <c r="J253" s="69"/>
      <c r="K253" s="69"/>
      <c r="L253" s="70"/>
    </row>
    <row r="254" spans="1:12" ht="15.75" x14ac:dyDescent="0.25">
      <c r="A254" s="36"/>
      <c r="B254" s="36"/>
      <c r="C254" s="9" t="s">
        <v>4</v>
      </c>
      <c r="D254" s="14" t="s">
        <v>9</v>
      </c>
      <c r="E254" s="30"/>
      <c r="F254" s="31"/>
      <c r="G254" s="40"/>
      <c r="H254" s="60" t="s">
        <v>161</v>
      </c>
      <c r="I254" s="60"/>
      <c r="J254" s="60"/>
      <c r="K254" s="61">
        <v>0</v>
      </c>
      <c r="L254" s="62"/>
    </row>
    <row r="255" spans="1:12" ht="16.5" thickBot="1" x14ac:dyDescent="0.3">
      <c r="A255" s="36"/>
      <c r="B255" s="36"/>
      <c r="C255" s="9" t="s">
        <v>5</v>
      </c>
      <c r="D255" s="15" t="s">
        <v>60</v>
      </c>
      <c r="E255" s="26">
        <f>D258*E258</f>
        <v>4178.9473684210525</v>
      </c>
      <c r="F255" s="27"/>
      <c r="G255" s="40"/>
      <c r="H255" s="98" t="s">
        <v>162</v>
      </c>
      <c r="I255" s="88"/>
      <c r="J255" s="79"/>
      <c r="K255" s="63">
        <v>0</v>
      </c>
      <c r="L255" s="64"/>
    </row>
    <row r="256" spans="1:12" x14ac:dyDescent="0.25">
      <c r="A256" s="36"/>
      <c r="B256" s="36"/>
      <c r="C256" s="9" t="s">
        <v>6</v>
      </c>
      <c r="D256" s="4" t="s">
        <v>61</v>
      </c>
      <c r="E256" s="28" t="s">
        <v>136</v>
      </c>
      <c r="F256" s="29"/>
      <c r="G256" s="40"/>
      <c r="H256" s="99" t="s">
        <v>163</v>
      </c>
      <c r="I256" s="90"/>
      <c r="J256" s="80"/>
      <c r="K256" s="65">
        <f>K254*K255/10000</f>
        <v>0</v>
      </c>
      <c r="L256" s="64"/>
    </row>
    <row r="257" spans="1:12" ht="25.5" x14ac:dyDescent="0.25">
      <c r="A257" s="36"/>
      <c r="B257" s="36"/>
      <c r="C257" s="10" t="s">
        <v>230</v>
      </c>
      <c r="D257" s="5">
        <v>9.5000000000000001E-2</v>
      </c>
      <c r="E257" s="30"/>
      <c r="F257" s="31"/>
      <c r="G257" s="40"/>
      <c r="H257" s="98" t="s">
        <v>164</v>
      </c>
      <c r="I257" s="88"/>
      <c r="J257" s="79"/>
      <c r="K257" s="65">
        <f>K256/D257</f>
        <v>0</v>
      </c>
      <c r="L257" s="64"/>
    </row>
    <row r="258" spans="1:12" ht="16.5" thickBot="1" x14ac:dyDescent="0.3">
      <c r="A258" s="36"/>
      <c r="B258" s="36"/>
      <c r="C258" s="9" t="s">
        <v>7</v>
      </c>
      <c r="D258" s="74">
        <f>1/D257</f>
        <v>10.526315789473685</v>
      </c>
      <c r="E258" s="32">
        <f>ROUND([1]Лист1!$E$257/0.035,0)</f>
        <v>397</v>
      </c>
      <c r="F258" s="33"/>
      <c r="G258" s="41"/>
      <c r="H258" s="97" t="s">
        <v>234</v>
      </c>
      <c r="I258" s="92"/>
      <c r="J258" s="93"/>
      <c r="K258" s="66">
        <f>E258*K257</f>
        <v>0</v>
      </c>
      <c r="L258" s="67"/>
    </row>
    <row r="259" spans="1:12" ht="15" customHeight="1" x14ac:dyDescent="0.25">
      <c r="A259" s="36">
        <v>42</v>
      </c>
      <c r="B259" s="36"/>
      <c r="C259" s="8" t="s">
        <v>3</v>
      </c>
      <c r="D259" s="2" t="s">
        <v>62</v>
      </c>
      <c r="E259" s="28" t="s">
        <v>135</v>
      </c>
      <c r="F259" s="29"/>
      <c r="G259" s="39"/>
      <c r="H259" s="68" t="s">
        <v>206</v>
      </c>
      <c r="I259" s="69"/>
      <c r="J259" s="69"/>
      <c r="K259" s="69"/>
      <c r="L259" s="70"/>
    </row>
    <row r="260" spans="1:12" ht="15.75" x14ac:dyDescent="0.25">
      <c r="A260" s="36"/>
      <c r="B260" s="36"/>
      <c r="C260" s="9" t="s">
        <v>4</v>
      </c>
      <c r="D260" s="14" t="s">
        <v>63</v>
      </c>
      <c r="E260" s="30"/>
      <c r="F260" s="31"/>
      <c r="G260" s="40"/>
      <c r="H260" s="60" t="s">
        <v>161</v>
      </c>
      <c r="I260" s="60"/>
      <c r="J260" s="60"/>
      <c r="K260" s="61">
        <v>0</v>
      </c>
      <c r="L260" s="62"/>
    </row>
    <row r="261" spans="1:12" ht="16.5" thickBot="1" x14ac:dyDescent="0.3">
      <c r="A261" s="36"/>
      <c r="B261" s="36"/>
      <c r="C261" s="9" t="s">
        <v>5</v>
      </c>
      <c r="D261" s="15" t="s">
        <v>60</v>
      </c>
      <c r="E261" s="26">
        <f>D264*E264</f>
        <v>4210.5263157894742</v>
      </c>
      <c r="F261" s="27"/>
      <c r="G261" s="40"/>
      <c r="H261" s="98" t="s">
        <v>162</v>
      </c>
      <c r="I261" s="88"/>
      <c r="J261" s="79"/>
      <c r="K261" s="63">
        <v>0</v>
      </c>
      <c r="L261" s="64"/>
    </row>
    <row r="262" spans="1:12" x14ac:dyDescent="0.25">
      <c r="A262" s="36"/>
      <c r="B262" s="36"/>
      <c r="C262" s="9" t="s">
        <v>6</v>
      </c>
      <c r="D262" s="4" t="s">
        <v>61</v>
      </c>
      <c r="E262" s="28" t="s">
        <v>136</v>
      </c>
      <c r="F262" s="29"/>
      <c r="G262" s="40"/>
      <c r="H262" s="99" t="s">
        <v>163</v>
      </c>
      <c r="I262" s="90"/>
      <c r="J262" s="80"/>
      <c r="K262" s="65">
        <f>K260*K261/10000</f>
        <v>0</v>
      </c>
      <c r="L262" s="64"/>
    </row>
    <row r="263" spans="1:12" ht="25.5" x14ac:dyDescent="0.25">
      <c r="A263" s="36"/>
      <c r="B263" s="36"/>
      <c r="C263" s="10" t="s">
        <v>230</v>
      </c>
      <c r="D263" s="5">
        <v>9.5000000000000001E-2</v>
      </c>
      <c r="E263" s="30"/>
      <c r="F263" s="31"/>
      <c r="G263" s="40"/>
      <c r="H263" s="98" t="s">
        <v>164</v>
      </c>
      <c r="I263" s="88"/>
      <c r="J263" s="79"/>
      <c r="K263" s="65">
        <f>K262/D263</f>
        <v>0</v>
      </c>
      <c r="L263" s="64"/>
    </row>
    <row r="264" spans="1:12" ht="16.5" thickBot="1" x14ac:dyDescent="0.3">
      <c r="A264" s="36"/>
      <c r="B264" s="36"/>
      <c r="C264" s="9" t="s">
        <v>7</v>
      </c>
      <c r="D264" s="74">
        <f>1/D263</f>
        <v>10.526315789473685</v>
      </c>
      <c r="E264" s="32">
        <f>ROUND([1]Лист1!$E$263/0.035,0)</f>
        <v>400</v>
      </c>
      <c r="F264" s="33"/>
      <c r="G264" s="41"/>
      <c r="H264" s="97" t="s">
        <v>234</v>
      </c>
      <c r="I264" s="92"/>
      <c r="J264" s="93"/>
      <c r="K264" s="66">
        <f>E264*K263</f>
        <v>0</v>
      </c>
      <c r="L264" s="67"/>
    </row>
    <row r="265" spans="1:12" ht="15" customHeight="1" x14ac:dyDescent="0.25">
      <c r="A265" s="36">
        <v>43</v>
      </c>
      <c r="B265" s="36"/>
      <c r="C265" s="8" t="s">
        <v>3</v>
      </c>
      <c r="D265" s="2" t="s">
        <v>104</v>
      </c>
      <c r="E265" s="28" t="s">
        <v>135</v>
      </c>
      <c r="F265" s="29"/>
      <c r="G265" s="39"/>
      <c r="H265" s="68" t="s">
        <v>207</v>
      </c>
      <c r="I265" s="69"/>
      <c r="J265" s="69"/>
      <c r="K265" s="69"/>
      <c r="L265" s="70"/>
    </row>
    <row r="266" spans="1:12" ht="15.75" x14ac:dyDescent="0.25">
      <c r="A266" s="36"/>
      <c r="B266" s="36"/>
      <c r="C266" s="9" t="s">
        <v>4</v>
      </c>
      <c r="D266" s="14" t="s">
        <v>63</v>
      </c>
      <c r="E266" s="30"/>
      <c r="F266" s="31"/>
      <c r="G266" s="40"/>
      <c r="H266" s="60" t="s">
        <v>161</v>
      </c>
      <c r="I266" s="60"/>
      <c r="J266" s="60"/>
      <c r="K266" s="61">
        <v>0</v>
      </c>
      <c r="L266" s="62"/>
    </row>
    <row r="267" spans="1:12" ht="16.5" thickBot="1" x14ac:dyDescent="0.3">
      <c r="A267" s="36"/>
      <c r="B267" s="36"/>
      <c r="C267" s="9" t="s">
        <v>5</v>
      </c>
      <c r="D267" s="15" t="s">
        <v>60</v>
      </c>
      <c r="E267" s="26">
        <f>D270*E270</f>
        <v>4210.5263157894742</v>
      </c>
      <c r="F267" s="27"/>
      <c r="G267" s="40"/>
      <c r="H267" s="98" t="s">
        <v>162</v>
      </c>
      <c r="I267" s="88"/>
      <c r="J267" s="79"/>
      <c r="K267" s="63">
        <v>0</v>
      </c>
      <c r="L267" s="64"/>
    </row>
    <row r="268" spans="1:12" x14ac:dyDescent="0.25">
      <c r="A268" s="36"/>
      <c r="B268" s="36"/>
      <c r="C268" s="9" t="s">
        <v>6</v>
      </c>
      <c r="D268" s="4" t="s">
        <v>61</v>
      </c>
      <c r="E268" s="28" t="s">
        <v>136</v>
      </c>
      <c r="F268" s="29"/>
      <c r="G268" s="40"/>
      <c r="H268" s="99" t="s">
        <v>163</v>
      </c>
      <c r="I268" s="90"/>
      <c r="J268" s="80"/>
      <c r="K268" s="65">
        <f>K266*K267/10000</f>
        <v>0</v>
      </c>
      <c r="L268" s="64"/>
    </row>
    <row r="269" spans="1:12" ht="25.5" x14ac:dyDescent="0.25">
      <c r="A269" s="36"/>
      <c r="B269" s="36"/>
      <c r="C269" s="10" t="s">
        <v>230</v>
      </c>
      <c r="D269" s="5">
        <v>9.5000000000000001E-2</v>
      </c>
      <c r="E269" s="30"/>
      <c r="F269" s="31"/>
      <c r="G269" s="40"/>
      <c r="H269" s="98" t="s">
        <v>164</v>
      </c>
      <c r="I269" s="88"/>
      <c r="J269" s="79"/>
      <c r="K269" s="65">
        <f>K268/D269</f>
        <v>0</v>
      </c>
      <c r="L269" s="64"/>
    </row>
    <row r="270" spans="1:12" ht="16.5" thickBot="1" x14ac:dyDescent="0.3">
      <c r="A270" s="36"/>
      <c r="B270" s="36"/>
      <c r="C270" s="9" t="s">
        <v>7</v>
      </c>
      <c r="D270" s="74">
        <f>1/D269</f>
        <v>10.526315789473685</v>
      </c>
      <c r="E270" s="32">
        <f>ROUND([1]Лист1!$E$269/0.035,0)</f>
        <v>400</v>
      </c>
      <c r="F270" s="33"/>
      <c r="G270" s="41"/>
      <c r="H270" s="97" t="s">
        <v>234</v>
      </c>
      <c r="I270" s="92"/>
      <c r="J270" s="93"/>
      <c r="K270" s="66">
        <f>E270*K269</f>
        <v>0</v>
      </c>
      <c r="L270" s="67"/>
    </row>
    <row r="271" spans="1:12" ht="15" customHeight="1" x14ac:dyDescent="0.25">
      <c r="A271" s="36">
        <v>44</v>
      </c>
      <c r="B271" s="36"/>
      <c r="C271" s="8" t="s">
        <v>3</v>
      </c>
      <c r="D271" s="2" t="s">
        <v>103</v>
      </c>
      <c r="E271" s="28" t="s">
        <v>135</v>
      </c>
      <c r="F271" s="29"/>
      <c r="G271" s="39"/>
      <c r="H271" s="68" t="s">
        <v>208</v>
      </c>
      <c r="I271" s="69"/>
      <c r="J271" s="69"/>
      <c r="K271" s="69"/>
      <c r="L271" s="70"/>
    </row>
    <row r="272" spans="1:12" ht="15.75" x14ac:dyDescent="0.25">
      <c r="A272" s="36"/>
      <c r="B272" s="36"/>
      <c r="C272" s="9" t="s">
        <v>4</v>
      </c>
      <c r="D272" s="14" t="s">
        <v>63</v>
      </c>
      <c r="E272" s="30"/>
      <c r="F272" s="31"/>
      <c r="G272" s="40"/>
      <c r="H272" s="60" t="s">
        <v>161</v>
      </c>
      <c r="I272" s="60"/>
      <c r="J272" s="60"/>
      <c r="K272" s="61">
        <v>0</v>
      </c>
      <c r="L272" s="62"/>
    </row>
    <row r="273" spans="1:12" ht="16.5" thickBot="1" x14ac:dyDescent="0.3">
      <c r="A273" s="36"/>
      <c r="B273" s="36"/>
      <c r="C273" s="9" t="s">
        <v>5</v>
      </c>
      <c r="D273" s="15" t="s">
        <v>60</v>
      </c>
      <c r="E273" s="26">
        <f>D276*E276</f>
        <v>4210.5263157894742</v>
      </c>
      <c r="F273" s="27"/>
      <c r="G273" s="40"/>
      <c r="H273" s="98" t="s">
        <v>162</v>
      </c>
      <c r="I273" s="88"/>
      <c r="J273" s="79"/>
      <c r="K273" s="63">
        <v>0</v>
      </c>
      <c r="L273" s="64"/>
    </row>
    <row r="274" spans="1:12" x14ac:dyDescent="0.25">
      <c r="A274" s="36"/>
      <c r="B274" s="36"/>
      <c r="C274" s="9" t="s">
        <v>6</v>
      </c>
      <c r="D274" s="4" t="s">
        <v>61</v>
      </c>
      <c r="E274" s="28" t="s">
        <v>136</v>
      </c>
      <c r="F274" s="29"/>
      <c r="G274" s="40"/>
      <c r="H274" s="99" t="s">
        <v>163</v>
      </c>
      <c r="I274" s="90"/>
      <c r="J274" s="80"/>
      <c r="K274" s="65">
        <f>K272*K273/10000</f>
        <v>0</v>
      </c>
      <c r="L274" s="64"/>
    </row>
    <row r="275" spans="1:12" ht="25.5" x14ac:dyDescent="0.25">
      <c r="A275" s="36"/>
      <c r="B275" s="36"/>
      <c r="C275" s="10" t="s">
        <v>230</v>
      </c>
      <c r="D275" s="5">
        <v>9.5000000000000001E-2</v>
      </c>
      <c r="E275" s="30"/>
      <c r="F275" s="31"/>
      <c r="G275" s="40"/>
      <c r="H275" s="98" t="s">
        <v>164</v>
      </c>
      <c r="I275" s="88"/>
      <c r="J275" s="79"/>
      <c r="K275" s="65">
        <f>K274/D275</f>
        <v>0</v>
      </c>
      <c r="L275" s="64"/>
    </row>
    <row r="276" spans="1:12" ht="16.5" thickBot="1" x14ac:dyDescent="0.3">
      <c r="A276" s="36"/>
      <c r="B276" s="36"/>
      <c r="C276" s="9" t="s">
        <v>7</v>
      </c>
      <c r="D276" s="74">
        <f>1/D275</f>
        <v>10.526315789473685</v>
      </c>
      <c r="E276" s="32">
        <f>ROUND([1]Лист1!$E$275/0.035,0)</f>
        <v>400</v>
      </c>
      <c r="F276" s="33"/>
      <c r="G276" s="41"/>
      <c r="H276" s="97" t="s">
        <v>234</v>
      </c>
      <c r="I276" s="92"/>
      <c r="J276" s="93"/>
      <c r="K276" s="66">
        <f>E276*K275</f>
        <v>0</v>
      </c>
      <c r="L276" s="67"/>
    </row>
    <row r="277" spans="1:12" ht="15" customHeight="1" x14ac:dyDescent="0.25">
      <c r="A277" s="36">
        <v>45</v>
      </c>
      <c r="B277" s="36"/>
      <c r="C277" s="8" t="s">
        <v>3</v>
      </c>
      <c r="D277" s="2" t="s">
        <v>116</v>
      </c>
      <c r="E277" s="28" t="s">
        <v>135</v>
      </c>
      <c r="F277" s="29"/>
      <c r="G277" s="39"/>
      <c r="H277" s="68" t="s">
        <v>209</v>
      </c>
      <c r="I277" s="69"/>
      <c r="J277" s="69"/>
      <c r="K277" s="69"/>
      <c r="L277" s="70"/>
    </row>
    <row r="278" spans="1:12" ht="33.75" x14ac:dyDescent="0.25">
      <c r="A278" s="36"/>
      <c r="B278" s="36"/>
      <c r="C278" s="9" t="s">
        <v>4</v>
      </c>
      <c r="D278" s="14" t="s">
        <v>108</v>
      </c>
      <c r="E278" s="30"/>
      <c r="F278" s="31"/>
      <c r="G278" s="40"/>
      <c r="H278" s="60" t="s">
        <v>161</v>
      </c>
      <c r="I278" s="60"/>
      <c r="J278" s="60"/>
      <c r="K278" s="61">
        <v>0</v>
      </c>
      <c r="L278" s="62"/>
    </row>
    <row r="279" spans="1:12" ht="16.5" thickBot="1" x14ac:dyDescent="0.3">
      <c r="A279" s="36"/>
      <c r="B279" s="36"/>
      <c r="C279" s="9" t="s">
        <v>5</v>
      </c>
      <c r="D279" s="15" t="s">
        <v>60</v>
      </c>
      <c r="E279" s="26">
        <f>D282*E282</f>
        <v>4210.5263157894742</v>
      </c>
      <c r="F279" s="27"/>
      <c r="G279" s="40"/>
      <c r="H279" s="98" t="s">
        <v>162</v>
      </c>
      <c r="I279" s="88"/>
      <c r="J279" s="79"/>
      <c r="K279" s="63">
        <v>0</v>
      </c>
      <c r="L279" s="64"/>
    </row>
    <row r="280" spans="1:12" x14ac:dyDescent="0.25">
      <c r="A280" s="36"/>
      <c r="B280" s="36"/>
      <c r="C280" s="9" t="s">
        <v>6</v>
      </c>
      <c r="D280" s="4" t="s">
        <v>61</v>
      </c>
      <c r="E280" s="28" t="s">
        <v>136</v>
      </c>
      <c r="F280" s="29"/>
      <c r="G280" s="40"/>
      <c r="H280" s="99" t="s">
        <v>163</v>
      </c>
      <c r="I280" s="90"/>
      <c r="J280" s="80"/>
      <c r="K280" s="65">
        <f>K278*K279/10000</f>
        <v>0</v>
      </c>
      <c r="L280" s="64"/>
    </row>
    <row r="281" spans="1:12" ht="25.5" x14ac:dyDescent="0.25">
      <c r="A281" s="36"/>
      <c r="B281" s="36"/>
      <c r="C281" s="10" t="s">
        <v>230</v>
      </c>
      <c r="D281" s="5">
        <v>9.5000000000000001E-2</v>
      </c>
      <c r="E281" s="30"/>
      <c r="F281" s="31"/>
      <c r="G281" s="40"/>
      <c r="H281" s="98" t="s">
        <v>164</v>
      </c>
      <c r="I281" s="88"/>
      <c r="J281" s="79"/>
      <c r="K281" s="65">
        <f>K280/D281</f>
        <v>0</v>
      </c>
      <c r="L281" s="64"/>
    </row>
    <row r="282" spans="1:12" ht="16.5" thickBot="1" x14ac:dyDescent="0.3">
      <c r="A282" s="36"/>
      <c r="B282" s="36"/>
      <c r="C282" s="9" t="s">
        <v>7</v>
      </c>
      <c r="D282" s="74">
        <f>1/D281</f>
        <v>10.526315789473685</v>
      </c>
      <c r="E282" s="32">
        <f>ROUND([1]Лист1!$E$281/0.035,0)</f>
        <v>400</v>
      </c>
      <c r="F282" s="33"/>
      <c r="G282" s="41"/>
      <c r="H282" s="97" t="s">
        <v>234</v>
      </c>
      <c r="I282" s="92"/>
      <c r="J282" s="93"/>
      <c r="K282" s="66">
        <f>E282*K281</f>
        <v>0</v>
      </c>
      <c r="L282" s="67"/>
    </row>
    <row r="283" spans="1:12" ht="15" customHeight="1" x14ac:dyDescent="0.25">
      <c r="A283" s="36">
        <v>46</v>
      </c>
      <c r="B283" s="36"/>
      <c r="C283" s="8" t="s">
        <v>3</v>
      </c>
      <c r="D283" s="2" t="s">
        <v>64</v>
      </c>
      <c r="E283" s="28" t="s">
        <v>135</v>
      </c>
      <c r="F283" s="29"/>
      <c r="G283" s="39"/>
      <c r="H283" s="68" t="s">
        <v>210</v>
      </c>
      <c r="I283" s="69"/>
      <c r="J283" s="69"/>
      <c r="K283" s="69"/>
      <c r="L283" s="70"/>
    </row>
    <row r="284" spans="1:12" ht="15.75" x14ac:dyDescent="0.25">
      <c r="A284" s="36"/>
      <c r="B284" s="36"/>
      <c r="C284" s="9" t="s">
        <v>4</v>
      </c>
      <c r="D284" s="14" t="s">
        <v>63</v>
      </c>
      <c r="E284" s="30"/>
      <c r="F284" s="31"/>
      <c r="G284" s="40"/>
      <c r="H284" s="60" t="s">
        <v>161</v>
      </c>
      <c r="I284" s="60"/>
      <c r="J284" s="60"/>
      <c r="K284" s="61">
        <v>0</v>
      </c>
      <c r="L284" s="62"/>
    </row>
    <row r="285" spans="1:12" ht="16.5" thickBot="1" x14ac:dyDescent="0.3">
      <c r="A285" s="36"/>
      <c r="B285" s="36"/>
      <c r="C285" s="9" t="s">
        <v>5</v>
      </c>
      <c r="D285" s="15" t="s">
        <v>65</v>
      </c>
      <c r="E285" s="26">
        <f>D288*E288</f>
        <v>3675.9259259259261</v>
      </c>
      <c r="F285" s="27"/>
      <c r="G285" s="40"/>
      <c r="H285" s="98" t="s">
        <v>162</v>
      </c>
      <c r="I285" s="88"/>
      <c r="J285" s="79"/>
      <c r="K285" s="63">
        <v>0</v>
      </c>
      <c r="L285" s="64"/>
    </row>
    <row r="286" spans="1:12" x14ac:dyDescent="0.25">
      <c r="A286" s="36"/>
      <c r="B286" s="36"/>
      <c r="C286" s="9" t="s">
        <v>6</v>
      </c>
      <c r="D286" s="4" t="s">
        <v>66</v>
      </c>
      <c r="E286" s="28" t="s">
        <v>136</v>
      </c>
      <c r="F286" s="29"/>
      <c r="G286" s="40"/>
      <c r="H286" s="99" t="s">
        <v>163</v>
      </c>
      <c r="I286" s="90"/>
      <c r="J286" s="80"/>
      <c r="K286" s="65">
        <f>K284*K285/10000</f>
        <v>0</v>
      </c>
      <c r="L286" s="64"/>
    </row>
    <row r="287" spans="1:12" ht="25.5" x14ac:dyDescent="0.25">
      <c r="A287" s="36"/>
      <c r="B287" s="36"/>
      <c r="C287" s="10" t="s">
        <v>230</v>
      </c>
      <c r="D287" s="5">
        <v>0.108</v>
      </c>
      <c r="E287" s="30"/>
      <c r="F287" s="31"/>
      <c r="G287" s="40"/>
      <c r="H287" s="98" t="s">
        <v>164</v>
      </c>
      <c r="I287" s="88"/>
      <c r="J287" s="79"/>
      <c r="K287" s="65">
        <f>K286/D287</f>
        <v>0</v>
      </c>
      <c r="L287" s="64"/>
    </row>
    <row r="288" spans="1:12" ht="16.5" thickBot="1" x14ac:dyDescent="0.3">
      <c r="A288" s="36"/>
      <c r="B288" s="36"/>
      <c r="C288" s="9" t="s">
        <v>7</v>
      </c>
      <c r="D288" s="74">
        <f>1/D287</f>
        <v>9.2592592592592595</v>
      </c>
      <c r="E288" s="32">
        <f>ROUND([1]Лист1!$E$287/0.035,0)</f>
        <v>397</v>
      </c>
      <c r="F288" s="33"/>
      <c r="G288" s="41"/>
      <c r="H288" s="97" t="s">
        <v>234</v>
      </c>
      <c r="I288" s="92"/>
      <c r="J288" s="93"/>
      <c r="K288" s="66">
        <f>E288*K287</f>
        <v>0</v>
      </c>
      <c r="L288" s="67"/>
    </row>
    <row r="289" spans="1:12" ht="15" customHeight="1" x14ac:dyDescent="0.25">
      <c r="A289" s="36">
        <v>47</v>
      </c>
      <c r="B289" s="36"/>
      <c r="C289" s="8" t="s">
        <v>3</v>
      </c>
      <c r="D289" s="2" t="s">
        <v>67</v>
      </c>
      <c r="E289" s="28" t="s">
        <v>135</v>
      </c>
      <c r="F289" s="29"/>
      <c r="G289" s="39"/>
      <c r="H289" s="68" t="s">
        <v>211</v>
      </c>
      <c r="I289" s="69"/>
      <c r="J289" s="69"/>
      <c r="K289" s="69"/>
      <c r="L289" s="70"/>
    </row>
    <row r="290" spans="1:12" ht="15.75" x14ac:dyDescent="0.25">
      <c r="A290" s="36"/>
      <c r="B290" s="36"/>
      <c r="C290" s="9" t="s">
        <v>4</v>
      </c>
      <c r="D290" s="14" t="s">
        <v>63</v>
      </c>
      <c r="E290" s="30"/>
      <c r="F290" s="31"/>
      <c r="G290" s="40"/>
      <c r="H290" s="60" t="s">
        <v>161</v>
      </c>
      <c r="I290" s="60"/>
      <c r="J290" s="60"/>
      <c r="K290" s="61">
        <v>0</v>
      </c>
      <c r="L290" s="62"/>
    </row>
    <row r="291" spans="1:12" ht="16.5" thickBot="1" x14ac:dyDescent="0.3">
      <c r="A291" s="36"/>
      <c r="B291" s="36"/>
      <c r="C291" s="9" t="s">
        <v>5</v>
      </c>
      <c r="D291" s="15" t="s">
        <v>65</v>
      </c>
      <c r="E291" s="26">
        <f>D294*E294</f>
        <v>3675.9259259259261</v>
      </c>
      <c r="F291" s="27"/>
      <c r="G291" s="40"/>
      <c r="H291" s="98" t="s">
        <v>162</v>
      </c>
      <c r="I291" s="88"/>
      <c r="J291" s="79"/>
      <c r="K291" s="63">
        <v>0</v>
      </c>
      <c r="L291" s="64"/>
    </row>
    <row r="292" spans="1:12" x14ac:dyDescent="0.25">
      <c r="A292" s="36"/>
      <c r="B292" s="36"/>
      <c r="C292" s="9" t="s">
        <v>6</v>
      </c>
      <c r="D292" s="4" t="s">
        <v>66</v>
      </c>
      <c r="E292" s="28" t="s">
        <v>136</v>
      </c>
      <c r="F292" s="29"/>
      <c r="G292" s="40"/>
      <c r="H292" s="99" t="s">
        <v>163</v>
      </c>
      <c r="I292" s="90"/>
      <c r="J292" s="80"/>
      <c r="K292" s="65">
        <f>K290*K291/10000</f>
        <v>0</v>
      </c>
      <c r="L292" s="64"/>
    </row>
    <row r="293" spans="1:12" ht="25.5" x14ac:dyDescent="0.25">
      <c r="A293" s="36"/>
      <c r="B293" s="36"/>
      <c r="C293" s="10" t="s">
        <v>230</v>
      </c>
      <c r="D293" s="5">
        <v>0.108</v>
      </c>
      <c r="E293" s="30"/>
      <c r="F293" s="31"/>
      <c r="G293" s="40"/>
      <c r="H293" s="98" t="s">
        <v>164</v>
      </c>
      <c r="I293" s="88"/>
      <c r="J293" s="79"/>
      <c r="K293" s="65">
        <f>K292/D293</f>
        <v>0</v>
      </c>
      <c r="L293" s="64"/>
    </row>
    <row r="294" spans="1:12" ht="16.5" thickBot="1" x14ac:dyDescent="0.3">
      <c r="A294" s="36"/>
      <c r="B294" s="36"/>
      <c r="C294" s="9" t="s">
        <v>7</v>
      </c>
      <c r="D294" s="74">
        <f>1/D293</f>
        <v>9.2592592592592595</v>
      </c>
      <c r="E294" s="32">
        <f>ROUND([1]Лист1!$E$293/0.035,0)</f>
        <v>397</v>
      </c>
      <c r="F294" s="33"/>
      <c r="G294" s="41"/>
      <c r="H294" s="97" t="s">
        <v>234</v>
      </c>
      <c r="I294" s="92"/>
      <c r="J294" s="93"/>
      <c r="K294" s="66">
        <f>E294*K293</f>
        <v>0</v>
      </c>
      <c r="L294" s="67"/>
    </row>
    <row r="295" spans="1:12" ht="15" customHeight="1" x14ac:dyDescent="0.25">
      <c r="A295" s="36">
        <v>48</v>
      </c>
      <c r="B295" s="36"/>
      <c r="C295" s="8" t="s">
        <v>3</v>
      </c>
      <c r="D295" s="2" t="s">
        <v>68</v>
      </c>
      <c r="E295" s="28" t="s">
        <v>135</v>
      </c>
      <c r="F295" s="29"/>
      <c r="G295" s="39" t="s">
        <v>69</v>
      </c>
      <c r="H295" s="68" t="s">
        <v>212</v>
      </c>
      <c r="I295" s="69"/>
      <c r="J295" s="69"/>
      <c r="K295" s="69"/>
      <c r="L295" s="70"/>
    </row>
    <row r="296" spans="1:12" ht="15.75" x14ac:dyDescent="0.25">
      <c r="A296" s="36"/>
      <c r="B296" s="36"/>
      <c r="C296" s="9" t="s">
        <v>4</v>
      </c>
      <c r="D296" s="14" t="s">
        <v>63</v>
      </c>
      <c r="E296" s="30"/>
      <c r="F296" s="31"/>
      <c r="G296" s="40"/>
      <c r="H296" s="60" t="s">
        <v>161</v>
      </c>
      <c r="I296" s="60"/>
      <c r="J296" s="60"/>
      <c r="K296" s="61">
        <v>0</v>
      </c>
      <c r="L296" s="62"/>
    </row>
    <row r="297" spans="1:12" ht="16.5" thickBot="1" x14ac:dyDescent="0.3">
      <c r="A297" s="36"/>
      <c r="B297" s="36"/>
      <c r="C297" s="9" t="s">
        <v>5</v>
      </c>
      <c r="D297" s="15" t="s">
        <v>70</v>
      </c>
      <c r="E297" s="26">
        <f>D300*E300</f>
        <v>3914.8936170212764</v>
      </c>
      <c r="F297" s="27"/>
      <c r="G297" s="40"/>
      <c r="H297" s="98" t="s">
        <v>162</v>
      </c>
      <c r="I297" s="88"/>
      <c r="J297" s="79"/>
      <c r="K297" s="63">
        <v>0</v>
      </c>
      <c r="L297" s="64"/>
    </row>
    <row r="298" spans="1:12" x14ac:dyDescent="0.25">
      <c r="A298" s="36"/>
      <c r="B298" s="36"/>
      <c r="C298" s="9" t="s">
        <v>6</v>
      </c>
      <c r="D298" s="4" t="s">
        <v>149</v>
      </c>
      <c r="E298" s="28" t="s">
        <v>136</v>
      </c>
      <c r="F298" s="29"/>
      <c r="G298" s="40"/>
      <c r="H298" s="99" t="s">
        <v>163</v>
      </c>
      <c r="I298" s="90"/>
      <c r="J298" s="80"/>
      <c r="K298" s="65">
        <f>K296*K297/10000</f>
        <v>0</v>
      </c>
      <c r="L298" s="64"/>
    </row>
    <row r="299" spans="1:12" ht="25.5" x14ac:dyDescent="0.25">
      <c r="A299" s="36"/>
      <c r="B299" s="36"/>
      <c r="C299" s="10" t="s">
        <v>230</v>
      </c>
      <c r="D299" s="5">
        <v>9.4E-2</v>
      </c>
      <c r="E299" s="30"/>
      <c r="F299" s="31"/>
      <c r="G299" s="40"/>
      <c r="H299" s="98" t="s">
        <v>164</v>
      </c>
      <c r="I299" s="88"/>
      <c r="J299" s="79"/>
      <c r="K299" s="65">
        <f>K298/D299</f>
        <v>0</v>
      </c>
      <c r="L299" s="64"/>
    </row>
    <row r="300" spans="1:12" ht="16.5" thickBot="1" x14ac:dyDescent="0.3">
      <c r="A300" s="36"/>
      <c r="B300" s="36"/>
      <c r="C300" s="9" t="s">
        <v>7</v>
      </c>
      <c r="D300" s="74">
        <f>1/D299</f>
        <v>10.638297872340425</v>
      </c>
      <c r="E300" s="32">
        <f>ROUND([1]Лист1!$E$299/0.035,0)</f>
        <v>368</v>
      </c>
      <c r="F300" s="33"/>
      <c r="G300" s="41"/>
      <c r="H300" s="97" t="s">
        <v>234</v>
      </c>
      <c r="I300" s="92"/>
      <c r="J300" s="93"/>
      <c r="K300" s="66">
        <f>E300*K299</f>
        <v>0</v>
      </c>
      <c r="L300" s="67"/>
    </row>
    <row r="301" spans="1:12" ht="15" customHeight="1" x14ac:dyDescent="0.25">
      <c r="A301" s="36">
        <v>49</v>
      </c>
      <c r="B301" s="36"/>
      <c r="C301" s="8" t="s">
        <v>3</v>
      </c>
      <c r="D301" s="2" t="s">
        <v>71</v>
      </c>
      <c r="E301" s="28" t="s">
        <v>135</v>
      </c>
      <c r="F301" s="29"/>
      <c r="G301" s="39" t="s">
        <v>69</v>
      </c>
      <c r="H301" s="68" t="s">
        <v>213</v>
      </c>
      <c r="I301" s="69"/>
      <c r="J301" s="69"/>
      <c r="K301" s="69"/>
      <c r="L301" s="70"/>
    </row>
    <row r="302" spans="1:12" ht="15.75" x14ac:dyDescent="0.25">
      <c r="A302" s="36"/>
      <c r="B302" s="36"/>
      <c r="C302" s="9" t="s">
        <v>4</v>
      </c>
      <c r="D302" s="14" t="s">
        <v>63</v>
      </c>
      <c r="E302" s="30"/>
      <c r="F302" s="31"/>
      <c r="G302" s="40"/>
      <c r="H302" s="60" t="s">
        <v>161</v>
      </c>
      <c r="I302" s="60"/>
      <c r="J302" s="60"/>
      <c r="K302" s="61">
        <v>0</v>
      </c>
      <c r="L302" s="62"/>
    </row>
    <row r="303" spans="1:12" ht="16.5" thickBot="1" x14ac:dyDescent="0.3">
      <c r="A303" s="36"/>
      <c r="B303" s="36"/>
      <c r="C303" s="9" t="s">
        <v>5</v>
      </c>
      <c r="D303" s="15" t="s">
        <v>117</v>
      </c>
      <c r="E303" s="26">
        <f>D306*E306</f>
        <v>3724.63768115942</v>
      </c>
      <c r="F303" s="27"/>
      <c r="G303" s="40"/>
      <c r="H303" s="98" t="s">
        <v>162</v>
      </c>
      <c r="I303" s="88"/>
      <c r="J303" s="79"/>
      <c r="K303" s="63">
        <v>0</v>
      </c>
      <c r="L303" s="64"/>
    </row>
    <row r="304" spans="1:12" x14ac:dyDescent="0.25">
      <c r="A304" s="36"/>
      <c r="B304" s="36"/>
      <c r="C304" s="9" t="s">
        <v>6</v>
      </c>
      <c r="D304" s="4" t="s">
        <v>72</v>
      </c>
      <c r="E304" s="28" t="s">
        <v>136</v>
      </c>
      <c r="F304" s="29"/>
      <c r="G304" s="40"/>
      <c r="H304" s="99" t="s">
        <v>163</v>
      </c>
      <c r="I304" s="90"/>
      <c r="J304" s="80"/>
      <c r="K304" s="65">
        <f>K302*K303/10000</f>
        <v>0</v>
      </c>
      <c r="L304" s="64"/>
    </row>
    <row r="305" spans="1:12" ht="25.5" x14ac:dyDescent="0.25">
      <c r="A305" s="36"/>
      <c r="B305" s="36"/>
      <c r="C305" s="10" t="s">
        <v>230</v>
      </c>
      <c r="D305" s="5">
        <v>6.9000000000000006E-2</v>
      </c>
      <c r="E305" s="30"/>
      <c r="F305" s="31"/>
      <c r="G305" s="40"/>
      <c r="H305" s="98" t="s">
        <v>164</v>
      </c>
      <c r="I305" s="88"/>
      <c r="J305" s="79"/>
      <c r="K305" s="65">
        <f>K304/D305</f>
        <v>0</v>
      </c>
      <c r="L305" s="64"/>
    </row>
    <row r="306" spans="1:12" ht="16.5" thickBot="1" x14ac:dyDescent="0.3">
      <c r="A306" s="36"/>
      <c r="B306" s="36"/>
      <c r="C306" s="9" t="s">
        <v>7</v>
      </c>
      <c r="D306" s="74">
        <f>1/D305</f>
        <v>14.492753623188404</v>
      </c>
      <c r="E306" s="32">
        <f>ROUND([1]Лист1!$E$305/0.035,0)</f>
        <v>257</v>
      </c>
      <c r="F306" s="33"/>
      <c r="G306" s="41"/>
      <c r="H306" s="97" t="s">
        <v>234</v>
      </c>
      <c r="I306" s="92"/>
      <c r="J306" s="93"/>
      <c r="K306" s="66">
        <f>E306*K305</f>
        <v>0</v>
      </c>
      <c r="L306" s="67"/>
    </row>
    <row r="307" spans="1:12" ht="15" customHeight="1" x14ac:dyDescent="0.25">
      <c r="A307" s="36">
        <v>50</v>
      </c>
      <c r="B307" s="36"/>
      <c r="C307" s="8" t="s">
        <v>3</v>
      </c>
      <c r="D307" s="2" t="s">
        <v>118</v>
      </c>
      <c r="E307" s="28" t="s">
        <v>135</v>
      </c>
      <c r="F307" s="29"/>
      <c r="G307" s="39" t="s">
        <v>69</v>
      </c>
      <c r="H307" s="68" t="s">
        <v>214</v>
      </c>
      <c r="I307" s="69"/>
      <c r="J307" s="69"/>
      <c r="K307" s="69"/>
      <c r="L307" s="70"/>
    </row>
    <row r="308" spans="1:12" ht="15.75" x14ac:dyDescent="0.25">
      <c r="A308" s="36"/>
      <c r="B308" s="36"/>
      <c r="C308" s="9" t="s">
        <v>4</v>
      </c>
      <c r="D308" s="14" t="s">
        <v>63</v>
      </c>
      <c r="E308" s="30"/>
      <c r="F308" s="31"/>
      <c r="G308" s="40"/>
      <c r="H308" s="60" t="s">
        <v>161</v>
      </c>
      <c r="I308" s="60"/>
      <c r="J308" s="60"/>
      <c r="K308" s="61">
        <v>0</v>
      </c>
      <c r="L308" s="62"/>
    </row>
    <row r="309" spans="1:12" ht="16.5" thickBot="1" x14ac:dyDescent="0.3">
      <c r="A309" s="36"/>
      <c r="B309" s="36"/>
      <c r="C309" s="9" t="s">
        <v>5</v>
      </c>
      <c r="D309" s="15" t="s">
        <v>55</v>
      </c>
      <c r="E309" s="26">
        <f>D312*E312</f>
        <v>2988.3720930232562</v>
      </c>
      <c r="F309" s="27"/>
      <c r="G309" s="40"/>
      <c r="H309" s="98" t="s">
        <v>162</v>
      </c>
      <c r="I309" s="88"/>
      <c r="J309" s="79"/>
      <c r="K309" s="63">
        <v>0</v>
      </c>
      <c r="L309" s="64"/>
    </row>
    <row r="310" spans="1:12" x14ac:dyDescent="0.25">
      <c r="A310" s="36"/>
      <c r="B310" s="36"/>
      <c r="C310" s="9" t="s">
        <v>6</v>
      </c>
      <c r="D310" s="4" t="s">
        <v>73</v>
      </c>
      <c r="E310" s="28" t="s">
        <v>136</v>
      </c>
      <c r="F310" s="29"/>
      <c r="G310" s="40"/>
      <c r="H310" s="99" t="s">
        <v>163</v>
      </c>
      <c r="I310" s="90"/>
      <c r="J310" s="80"/>
      <c r="K310" s="65">
        <f>K308*K309/10000</f>
        <v>0</v>
      </c>
      <c r="L310" s="64"/>
    </row>
    <row r="311" spans="1:12" ht="25.5" x14ac:dyDescent="0.25">
      <c r="A311" s="36"/>
      <c r="B311" s="36"/>
      <c r="C311" s="10" t="s">
        <v>230</v>
      </c>
      <c r="D311" s="5">
        <v>8.5999999999999993E-2</v>
      </c>
      <c r="E311" s="30"/>
      <c r="F311" s="31"/>
      <c r="G311" s="40"/>
      <c r="H311" s="98" t="s">
        <v>164</v>
      </c>
      <c r="I311" s="88"/>
      <c r="J311" s="79"/>
      <c r="K311" s="65">
        <f>K310/D311</f>
        <v>0</v>
      </c>
      <c r="L311" s="64"/>
    </row>
    <row r="312" spans="1:12" ht="16.5" thickBot="1" x14ac:dyDescent="0.3">
      <c r="A312" s="36"/>
      <c r="B312" s="36"/>
      <c r="C312" s="9" t="s">
        <v>7</v>
      </c>
      <c r="D312" s="74">
        <f>1/D311</f>
        <v>11.627906976744187</v>
      </c>
      <c r="E312" s="32">
        <f>ROUND([1]Лист1!$E$311/0.035,0)</f>
        <v>257</v>
      </c>
      <c r="F312" s="33"/>
      <c r="G312" s="41"/>
      <c r="H312" s="97" t="s">
        <v>234</v>
      </c>
      <c r="I312" s="92"/>
      <c r="J312" s="93"/>
      <c r="K312" s="66">
        <f>E312*K311</f>
        <v>0</v>
      </c>
      <c r="L312" s="67"/>
    </row>
    <row r="313" spans="1:12" ht="15" customHeight="1" x14ac:dyDescent="0.25">
      <c r="A313" s="36">
        <v>51</v>
      </c>
      <c r="B313" s="36"/>
      <c r="C313" s="8" t="s">
        <v>3</v>
      </c>
      <c r="D313" s="2" t="s">
        <v>119</v>
      </c>
      <c r="E313" s="28" t="s">
        <v>135</v>
      </c>
      <c r="F313" s="29"/>
      <c r="G313" s="39" t="s">
        <v>69</v>
      </c>
      <c r="H313" s="68" t="s">
        <v>215</v>
      </c>
      <c r="I313" s="69"/>
      <c r="J313" s="69"/>
      <c r="K313" s="69"/>
      <c r="L313" s="70"/>
    </row>
    <row r="314" spans="1:12" ht="15.75" x14ac:dyDescent="0.25">
      <c r="A314" s="36"/>
      <c r="B314" s="36"/>
      <c r="C314" s="9" t="s">
        <v>4</v>
      </c>
      <c r="D314" s="14" t="s">
        <v>63</v>
      </c>
      <c r="E314" s="30"/>
      <c r="F314" s="31"/>
      <c r="G314" s="40"/>
      <c r="H314" s="60" t="s">
        <v>161</v>
      </c>
      <c r="I314" s="60"/>
      <c r="J314" s="60"/>
      <c r="K314" s="61">
        <v>0</v>
      </c>
      <c r="L314" s="62"/>
    </row>
    <row r="315" spans="1:12" ht="16.5" thickBot="1" x14ac:dyDescent="0.3">
      <c r="A315" s="36"/>
      <c r="B315" s="36"/>
      <c r="C315" s="9" t="s">
        <v>5</v>
      </c>
      <c r="D315" s="15" t="s">
        <v>55</v>
      </c>
      <c r="E315" s="26">
        <f>D318*E318</f>
        <v>3078.4313725490197</v>
      </c>
      <c r="F315" s="27"/>
      <c r="G315" s="40"/>
      <c r="H315" s="98" t="s">
        <v>162</v>
      </c>
      <c r="I315" s="88"/>
      <c r="J315" s="79"/>
      <c r="K315" s="63">
        <v>0</v>
      </c>
      <c r="L315" s="64"/>
    </row>
    <row r="316" spans="1:12" x14ac:dyDescent="0.25">
      <c r="A316" s="36"/>
      <c r="B316" s="36"/>
      <c r="C316" s="9" t="s">
        <v>6</v>
      </c>
      <c r="D316" s="4" t="s">
        <v>74</v>
      </c>
      <c r="E316" s="28" t="s">
        <v>136</v>
      </c>
      <c r="F316" s="29"/>
      <c r="G316" s="40"/>
      <c r="H316" s="99" t="s">
        <v>163</v>
      </c>
      <c r="I316" s="90"/>
      <c r="J316" s="80"/>
      <c r="K316" s="65">
        <f>K314*K315/10000</f>
        <v>0</v>
      </c>
      <c r="L316" s="64"/>
    </row>
    <row r="317" spans="1:12" ht="25.5" x14ac:dyDescent="0.25">
      <c r="A317" s="36"/>
      <c r="B317" s="36"/>
      <c r="C317" s="10" t="s">
        <v>230</v>
      </c>
      <c r="D317" s="5">
        <v>0.10199999999999999</v>
      </c>
      <c r="E317" s="30"/>
      <c r="F317" s="31"/>
      <c r="G317" s="40"/>
      <c r="H317" s="98" t="s">
        <v>164</v>
      </c>
      <c r="I317" s="88"/>
      <c r="J317" s="79"/>
      <c r="K317" s="65">
        <f>K316/D317</f>
        <v>0</v>
      </c>
      <c r="L317" s="64"/>
    </row>
    <row r="318" spans="1:12" ht="16.5" thickBot="1" x14ac:dyDescent="0.3">
      <c r="A318" s="36"/>
      <c r="B318" s="36"/>
      <c r="C318" s="9" t="s">
        <v>7</v>
      </c>
      <c r="D318" s="74">
        <f>1/D317</f>
        <v>9.8039215686274517</v>
      </c>
      <c r="E318" s="32">
        <f>ROUND([1]Лист1!$E$317/0.035,0)</f>
        <v>314</v>
      </c>
      <c r="F318" s="33"/>
      <c r="G318" s="41"/>
      <c r="H318" s="97" t="s">
        <v>234</v>
      </c>
      <c r="I318" s="92"/>
      <c r="J318" s="93"/>
      <c r="K318" s="66">
        <f>E318*K317</f>
        <v>0</v>
      </c>
      <c r="L318" s="67"/>
    </row>
    <row r="319" spans="1:12" ht="15" customHeight="1" x14ac:dyDescent="0.25">
      <c r="A319" s="36">
        <v>52</v>
      </c>
      <c r="B319" s="36"/>
      <c r="C319" s="8" t="s">
        <v>3</v>
      </c>
      <c r="D319" s="2" t="s">
        <v>75</v>
      </c>
      <c r="E319" s="28" t="s">
        <v>135</v>
      </c>
      <c r="F319" s="29"/>
      <c r="G319" s="39" t="s">
        <v>76</v>
      </c>
      <c r="H319" s="68" t="s">
        <v>216</v>
      </c>
      <c r="I319" s="69"/>
      <c r="J319" s="69"/>
      <c r="K319" s="69"/>
      <c r="L319" s="70"/>
    </row>
    <row r="320" spans="1:12" ht="15.75" x14ac:dyDescent="0.25">
      <c r="A320" s="36"/>
      <c r="B320" s="36"/>
      <c r="C320" s="9" t="s">
        <v>4</v>
      </c>
      <c r="D320" s="14" t="s">
        <v>9</v>
      </c>
      <c r="E320" s="30"/>
      <c r="F320" s="31"/>
      <c r="G320" s="40"/>
      <c r="H320" s="60" t="s">
        <v>161</v>
      </c>
      <c r="I320" s="60"/>
      <c r="J320" s="60"/>
      <c r="K320" s="61">
        <v>0</v>
      </c>
      <c r="L320" s="62"/>
    </row>
    <row r="321" spans="1:12" ht="16.5" thickBot="1" x14ac:dyDescent="0.3">
      <c r="A321" s="36"/>
      <c r="B321" s="36"/>
      <c r="C321" s="9" t="s">
        <v>5</v>
      </c>
      <c r="D321" s="15" t="s">
        <v>80</v>
      </c>
      <c r="E321" s="26">
        <f>D324*E324</f>
        <v>2794.1176470588239</v>
      </c>
      <c r="F321" s="27"/>
      <c r="G321" s="40"/>
      <c r="H321" s="98" t="s">
        <v>162</v>
      </c>
      <c r="I321" s="88"/>
      <c r="J321" s="79"/>
      <c r="K321" s="63">
        <v>0</v>
      </c>
      <c r="L321" s="64"/>
    </row>
    <row r="322" spans="1:12" x14ac:dyDescent="0.25">
      <c r="A322" s="36"/>
      <c r="B322" s="36"/>
      <c r="C322" s="9" t="s">
        <v>6</v>
      </c>
      <c r="D322" s="4" t="s">
        <v>74</v>
      </c>
      <c r="E322" s="28" t="s">
        <v>136</v>
      </c>
      <c r="F322" s="29"/>
      <c r="G322" s="40"/>
      <c r="H322" s="99" t="s">
        <v>163</v>
      </c>
      <c r="I322" s="90"/>
      <c r="J322" s="80"/>
      <c r="K322" s="65">
        <f>K320*K321/10000</f>
        <v>0</v>
      </c>
      <c r="L322" s="64"/>
    </row>
    <row r="323" spans="1:12" ht="25.5" x14ac:dyDescent="0.25">
      <c r="A323" s="36"/>
      <c r="B323" s="36"/>
      <c r="C323" s="10" t="s">
        <v>230</v>
      </c>
      <c r="D323" s="5">
        <v>0.10199999999999999</v>
      </c>
      <c r="E323" s="30"/>
      <c r="F323" s="31"/>
      <c r="G323" s="40"/>
      <c r="H323" s="98" t="s">
        <v>164</v>
      </c>
      <c r="I323" s="88"/>
      <c r="J323" s="79"/>
      <c r="K323" s="65">
        <f>K322/D323</f>
        <v>0</v>
      </c>
      <c r="L323" s="64"/>
    </row>
    <row r="324" spans="1:12" ht="16.5" thickBot="1" x14ac:dyDescent="0.3">
      <c r="A324" s="36"/>
      <c r="B324" s="36"/>
      <c r="C324" s="9" t="s">
        <v>7</v>
      </c>
      <c r="D324" s="74">
        <f>1/D323</f>
        <v>9.8039215686274517</v>
      </c>
      <c r="E324" s="32">
        <f>ROUND([1]Лист1!$E$323/0.035,0)</f>
        <v>285</v>
      </c>
      <c r="F324" s="33"/>
      <c r="G324" s="41"/>
      <c r="H324" s="97" t="s">
        <v>234</v>
      </c>
      <c r="I324" s="92"/>
      <c r="J324" s="93"/>
      <c r="K324" s="66">
        <f>E324*K323</f>
        <v>0</v>
      </c>
      <c r="L324" s="67"/>
    </row>
    <row r="325" spans="1:12" ht="15" customHeight="1" x14ac:dyDescent="0.25">
      <c r="A325" s="36">
        <v>53</v>
      </c>
      <c r="B325" s="36"/>
      <c r="C325" s="8" t="s">
        <v>3</v>
      </c>
      <c r="D325" s="2" t="s">
        <v>77</v>
      </c>
      <c r="E325" s="28" t="s">
        <v>135</v>
      </c>
      <c r="F325" s="29"/>
      <c r="G325" s="39" t="s">
        <v>78</v>
      </c>
      <c r="H325" s="68" t="s">
        <v>217</v>
      </c>
      <c r="I325" s="69"/>
      <c r="J325" s="69"/>
      <c r="K325" s="69"/>
      <c r="L325" s="70"/>
    </row>
    <row r="326" spans="1:12" ht="22.5" x14ac:dyDescent="0.25">
      <c r="A326" s="36"/>
      <c r="B326" s="36"/>
      <c r="C326" s="9" t="s">
        <v>4</v>
      </c>
      <c r="D326" s="14" t="s">
        <v>79</v>
      </c>
      <c r="E326" s="30"/>
      <c r="F326" s="31"/>
      <c r="G326" s="40"/>
      <c r="H326" s="60" t="s">
        <v>161</v>
      </c>
      <c r="I326" s="60"/>
      <c r="J326" s="60"/>
      <c r="K326" s="61">
        <v>0</v>
      </c>
      <c r="L326" s="62"/>
    </row>
    <row r="327" spans="1:12" ht="16.5" thickBot="1" x14ac:dyDescent="0.3">
      <c r="A327" s="36"/>
      <c r="B327" s="36"/>
      <c r="C327" s="9" t="s">
        <v>5</v>
      </c>
      <c r="D327" s="15" t="s">
        <v>80</v>
      </c>
      <c r="E327" s="26">
        <f>D330*E330</f>
        <v>3068.6274509803925</v>
      </c>
      <c r="F327" s="27"/>
      <c r="G327" s="40"/>
      <c r="H327" s="98" t="s">
        <v>162</v>
      </c>
      <c r="I327" s="88"/>
      <c r="J327" s="79"/>
      <c r="K327" s="63">
        <v>0</v>
      </c>
      <c r="L327" s="64"/>
    </row>
    <row r="328" spans="1:12" x14ac:dyDescent="0.25">
      <c r="A328" s="36"/>
      <c r="B328" s="36"/>
      <c r="C328" s="9" t="s">
        <v>6</v>
      </c>
      <c r="D328" s="4" t="s">
        <v>81</v>
      </c>
      <c r="E328" s="28" t="s">
        <v>136</v>
      </c>
      <c r="F328" s="29"/>
      <c r="G328" s="40"/>
      <c r="H328" s="99" t="s">
        <v>163</v>
      </c>
      <c r="I328" s="90"/>
      <c r="J328" s="80"/>
      <c r="K328" s="65">
        <f>K326*K327/10000</f>
        <v>0</v>
      </c>
      <c r="L328" s="64"/>
    </row>
    <row r="329" spans="1:12" ht="25.5" x14ac:dyDescent="0.25">
      <c r="A329" s="36"/>
      <c r="B329" s="36"/>
      <c r="C329" s="10" t="s">
        <v>230</v>
      </c>
      <c r="D329" s="5">
        <v>0.10199999999999999</v>
      </c>
      <c r="E329" s="30"/>
      <c r="F329" s="31"/>
      <c r="G329" s="40"/>
      <c r="H329" s="98" t="s">
        <v>164</v>
      </c>
      <c r="I329" s="88"/>
      <c r="J329" s="79"/>
      <c r="K329" s="65">
        <f>K328/D329</f>
        <v>0</v>
      </c>
      <c r="L329" s="64"/>
    </row>
    <row r="330" spans="1:12" ht="16.5" thickBot="1" x14ac:dyDescent="0.3">
      <c r="A330" s="36"/>
      <c r="B330" s="36"/>
      <c r="C330" s="9" t="s">
        <v>7</v>
      </c>
      <c r="D330" s="74">
        <f>1/D329</f>
        <v>9.8039215686274517</v>
      </c>
      <c r="E330" s="32">
        <f>ROUND([1]Лист1!$E$329/0.035,0)</f>
        <v>313</v>
      </c>
      <c r="F330" s="33"/>
      <c r="G330" s="41"/>
      <c r="H330" s="97" t="s">
        <v>234</v>
      </c>
      <c r="I330" s="92"/>
      <c r="J330" s="93"/>
      <c r="K330" s="66">
        <f>E330*K329</f>
        <v>0</v>
      </c>
      <c r="L330" s="67"/>
    </row>
    <row r="331" spans="1:12" ht="15" customHeight="1" x14ac:dyDescent="0.25">
      <c r="A331" s="36">
        <v>54</v>
      </c>
      <c r="B331" s="36"/>
      <c r="C331" s="8" t="s">
        <v>3</v>
      </c>
      <c r="D331" s="2" t="s">
        <v>82</v>
      </c>
      <c r="E331" s="28" t="s">
        <v>135</v>
      </c>
      <c r="F331" s="29"/>
      <c r="G331" s="39" t="s">
        <v>78</v>
      </c>
      <c r="H331" s="68" t="s">
        <v>218</v>
      </c>
      <c r="I331" s="69"/>
      <c r="J331" s="69"/>
      <c r="K331" s="69"/>
      <c r="L331" s="70"/>
    </row>
    <row r="332" spans="1:12" ht="15.75" x14ac:dyDescent="0.25">
      <c r="A332" s="36"/>
      <c r="B332" s="36"/>
      <c r="C332" s="9" t="s">
        <v>4</v>
      </c>
      <c r="D332" s="14" t="s">
        <v>63</v>
      </c>
      <c r="E332" s="30"/>
      <c r="F332" s="31"/>
      <c r="G332" s="40"/>
      <c r="H332" s="60" t="s">
        <v>161</v>
      </c>
      <c r="I332" s="60"/>
      <c r="J332" s="60"/>
      <c r="K332" s="61">
        <v>0</v>
      </c>
      <c r="L332" s="62"/>
    </row>
    <row r="333" spans="1:12" ht="16.5" thickBot="1" x14ac:dyDescent="0.3">
      <c r="A333" s="36"/>
      <c r="B333" s="36"/>
      <c r="C333" s="9" t="s">
        <v>5</v>
      </c>
      <c r="D333" s="15" t="s">
        <v>83</v>
      </c>
      <c r="E333" s="26">
        <f>D336*E336</f>
        <v>3487.5</v>
      </c>
      <c r="F333" s="27"/>
      <c r="G333" s="40"/>
      <c r="H333" s="98" t="s">
        <v>162</v>
      </c>
      <c r="I333" s="88"/>
      <c r="J333" s="79"/>
      <c r="K333" s="63">
        <v>0</v>
      </c>
      <c r="L333" s="64"/>
    </row>
    <row r="334" spans="1:12" x14ac:dyDescent="0.25">
      <c r="A334" s="36"/>
      <c r="B334" s="36"/>
      <c r="C334" s="9" t="s">
        <v>6</v>
      </c>
      <c r="D334" s="4" t="s">
        <v>81</v>
      </c>
      <c r="E334" s="28" t="s">
        <v>136</v>
      </c>
      <c r="F334" s="29"/>
      <c r="G334" s="40"/>
      <c r="H334" s="99" t="s">
        <v>163</v>
      </c>
      <c r="I334" s="90"/>
      <c r="J334" s="80"/>
      <c r="K334" s="65">
        <f>K332*K333/10000</f>
        <v>0</v>
      </c>
      <c r="L334" s="64"/>
    </row>
    <row r="335" spans="1:12" ht="25.5" x14ac:dyDescent="0.25">
      <c r="A335" s="36"/>
      <c r="B335" s="36"/>
      <c r="C335" s="10" t="s">
        <v>230</v>
      </c>
      <c r="D335" s="5">
        <v>0.08</v>
      </c>
      <c r="E335" s="30"/>
      <c r="F335" s="31"/>
      <c r="G335" s="40"/>
      <c r="H335" s="98" t="s">
        <v>164</v>
      </c>
      <c r="I335" s="88"/>
      <c r="J335" s="79"/>
      <c r="K335" s="65">
        <f>K334/D335</f>
        <v>0</v>
      </c>
      <c r="L335" s="64"/>
    </row>
    <row r="336" spans="1:12" ht="16.5" thickBot="1" x14ac:dyDescent="0.3">
      <c r="A336" s="36"/>
      <c r="B336" s="36"/>
      <c r="C336" s="9" t="s">
        <v>7</v>
      </c>
      <c r="D336" s="74">
        <f>1/D335</f>
        <v>12.5</v>
      </c>
      <c r="E336" s="32">
        <f>ROUND([1]Лист1!$E$335/0.035,0)</f>
        <v>279</v>
      </c>
      <c r="F336" s="33"/>
      <c r="G336" s="41"/>
      <c r="H336" s="97" t="s">
        <v>234</v>
      </c>
      <c r="I336" s="92"/>
      <c r="J336" s="93"/>
      <c r="K336" s="66">
        <f>E336*K335</f>
        <v>0</v>
      </c>
      <c r="L336" s="67"/>
    </row>
    <row r="337" spans="1:12" ht="15" customHeight="1" x14ac:dyDescent="0.25">
      <c r="A337" s="36">
        <v>55</v>
      </c>
      <c r="B337" s="36"/>
      <c r="C337" s="8" t="s">
        <v>3</v>
      </c>
      <c r="D337" s="2" t="s">
        <v>97</v>
      </c>
      <c r="E337" s="28" t="s">
        <v>135</v>
      </c>
      <c r="F337" s="29"/>
      <c r="G337" s="39" t="s">
        <v>78</v>
      </c>
      <c r="H337" s="68" t="s">
        <v>219</v>
      </c>
      <c r="I337" s="69"/>
      <c r="J337" s="69"/>
      <c r="K337" s="69"/>
      <c r="L337" s="70"/>
    </row>
    <row r="338" spans="1:12" ht="33.75" x14ac:dyDescent="0.25">
      <c r="A338" s="36"/>
      <c r="B338" s="36"/>
      <c r="C338" s="9" t="s">
        <v>4</v>
      </c>
      <c r="D338" s="14" t="s">
        <v>94</v>
      </c>
      <c r="E338" s="30"/>
      <c r="F338" s="31"/>
      <c r="G338" s="40"/>
      <c r="H338" s="60" t="s">
        <v>161</v>
      </c>
      <c r="I338" s="60"/>
      <c r="J338" s="60"/>
      <c r="K338" s="61">
        <v>0</v>
      </c>
      <c r="L338" s="62"/>
    </row>
    <row r="339" spans="1:12" ht="16.5" thickBot="1" x14ac:dyDescent="0.3">
      <c r="A339" s="36"/>
      <c r="B339" s="36"/>
      <c r="C339" s="9" t="s">
        <v>5</v>
      </c>
      <c r="D339" s="15" t="s">
        <v>83</v>
      </c>
      <c r="E339" s="26">
        <f>D342*E342</f>
        <v>3487.5</v>
      </c>
      <c r="F339" s="27"/>
      <c r="G339" s="40"/>
      <c r="H339" s="98" t="s">
        <v>162</v>
      </c>
      <c r="I339" s="88"/>
      <c r="J339" s="79"/>
      <c r="K339" s="63">
        <v>0</v>
      </c>
      <c r="L339" s="64"/>
    </row>
    <row r="340" spans="1:12" x14ac:dyDescent="0.25">
      <c r="A340" s="36"/>
      <c r="B340" s="36"/>
      <c r="C340" s="9" t="s">
        <v>6</v>
      </c>
      <c r="D340" s="4" t="s">
        <v>81</v>
      </c>
      <c r="E340" s="28" t="s">
        <v>136</v>
      </c>
      <c r="F340" s="29"/>
      <c r="G340" s="40"/>
      <c r="H340" s="99" t="s">
        <v>163</v>
      </c>
      <c r="I340" s="90"/>
      <c r="J340" s="80"/>
      <c r="K340" s="65">
        <f>K338*K339/10000</f>
        <v>0</v>
      </c>
      <c r="L340" s="64"/>
    </row>
    <row r="341" spans="1:12" ht="25.5" x14ac:dyDescent="0.25">
      <c r="A341" s="36"/>
      <c r="B341" s="36"/>
      <c r="C341" s="10" t="s">
        <v>230</v>
      </c>
      <c r="D341" s="5">
        <v>0.08</v>
      </c>
      <c r="E341" s="30"/>
      <c r="F341" s="31"/>
      <c r="G341" s="40"/>
      <c r="H341" s="98" t="s">
        <v>164</v>
      </c>
      <c r="I341" s="88"/>
      <c r="J341" s="79"/>
      <c r="K341" s="65">
        <f>K340/D341</f>
        <v>0</v>
      </c>
      <c r="L341" s="64"/>
    </row>
    <row r="342" spans="1:12" ht="16.5" thickBot="1" x14ac:dyDescent="0.3">
      <c r="A342" s="36"/>
      <c r="B342" s="36"/>
      <c r="C342" s="9" t="s">
        <v>7</v>
      </c>
      <c r="D342" s="74">
        <f>1/D341</f>
        <v>12.5</v>
      </c>
      <c r="E342" s="32">
        <f>ROUND([1]Лист1!$E$341/0.035,0)</f>
        <v>279</v>
      </c>
      <c r="F342" s="33"/>
      <c r="G342" s="41"/>
      <c r="H342" s="97" t="s">
        <v>234</v>
      </c>
      <c r="I342" s="92"/>
      <c r="J342" s="93"/>
      <c r="K342" s="66">
        <f>E342*K341</f>
        <v>0</v>
      </c>
      <c r="L342" s="67"/>
    </row>
    <row r="343" spans="1:12" ht="15" customHeight="1" x14ac:dyDescent="0.25">
      <c r="A343" s="36">
        <v>56</v>
      </c>
      <c r="B343" s="36"/>
      <c r="C343" s="8" t="s">
        <v>3</v>
      </c>
      <c r="D343" s="2" t="s">
        <v>84</v>
      </c>
      <c r="E343" s="28" t="s">
        <v>135</v>
      </c>
      <c r="F343" s="29"/>
      <c r="G343" s="39" t="s">
        <v>78</v>
      </c>
      <c r="H343" s="68" t="s">
        <v>220</v>
      </c>
      <c r="I343" s="69"/>
      <c r="J343" s="69"/>
      <c r="K343" s="69"/>
      <c r="L343" s="70"/>
    </row>
    <row r="344" spans="1:12" ht="33.75" x14ac:dyDescent="0.25">
      <c r="A344" s="36"/>
      <c r="B344" s="36"/>
      <c r="C344" s="9" t="s">
        <v>4</v>
      </c>
      <c r="D344" s="14" t="s">
        <v>85</v>
      </c>
      <c r="E344" s="30"/>
      <c r="F344" s="31"/>
      <c r="G344" s="40"/>
      <c r="H344" s="60" t="s">
        <v>161</v>
      </c>
      <c r="I344" s="60"/>
      <c r="J344" s="60"/>
      <c r="K344" s="61">
        <v>0</v>
      </c>
      <c r="L344" s="62"/>
    </row>
    <row r="345" spans="1:12" ht="16.5" thickBot="1" x14ac:dyDescent="0.3">
      <c r="A345" s="36"/>
      <c r="B345" s="36"/>
      <c r="C345" s="9" t="s">
        <v>5</v>
      </c>
      <c r="D345" s="15" t="s">
        <v>86</v>
      </c>
      <c r="E345" s="26">
        <f>D348*E348</f>
        <v>2913.9784946236559</v>
      </c>
      <c r="F345" s="27"/>
      <c r="G345" s="40"/>
      <c r="H345" s="98" t="s">
        <v>162</v>
      </c>
      <c r="I345" s="88"/>
      <c r="J345" s="79"/>
      <c r="K345" s="63">
        <v>0</v>
      </c>
      <c r="L345" s="64"/>
    </row>
    <row r="346" spans="1:12" x14ac:dyDescent="0.25">
      <c r="A346" s="36"/>
      <c r="B346" s="36"/>
      <c r="C346" s="9" t="s">
        <v>6</v>
      </c>
      <c r="D346" s="4" t="s">
        <v>87</v>
      </c>
      <c r="E346" s="28" t="s">
        <v>136</v>
      </c>
      <c r="F346" s="29"/>
      <c r="G346" s="40"/>
      <c r="H346" s="99" t="s">
        <v>163</v>
      </c>
      <c r="I346" s="90"/>
      <c r="J346" s="80"/>
      <c r="K346" s="65">
        <f>K344*K345/10000</f>
        <v>0</v>
      </c>
      <c r="L346" s="64"/>
    </row>
    <row r="347" spans="1:12" ht="25.5" x14ac:dyDescent="0.25">
      <c r="A347" s="36"/>
      <c r="B347" s="36"/>
      <c r="C347" s="10" t="s">
        <v>230</v>
      </c>
      <c r="D347" s="5">
        <v>9.2999999999999999E-2</v>
      </c>
      <c r="E347" s="30"/>
      <c r="F347" s="31"/>
      <c r="G347" s="40"/>
      <c r="H347" s="98" t="s">
        <v>164</v>
      </c>
      <c r="I347" s="88"/>
      <c r="J347" s="79"/>
      <c r="K347" s="65">
        <f>K346/D347</f>
        <v>0</v>
      </c>
      <c r="L347" s="64"/>
    </row>
    <row r="348" spans="1:12" ht="16.5" thickBot="1" x14ac:dyDescent="0.3">
      <c r="A348" s="36"/>
      <c r="B348" s="36"/>
      <c r="C348" s="9" t="s">
        <v>7</v>
      </c>
      <c r="D348" s="74">
        <f>1/D347</f>
        <v>10.75268817204301</v>
      </c>
      <c r="E348" s="32">
        <f>ROUND([1]Лист1!$E$347/0.035,0)</f>
        <v>271</v>
      </c>
      <c r="F348" s="33"/>
      <c r="G348" s="41"/>
      <c r="H348" s="97" t="s">
        <v>234</v>
      </c>
      <c r="I348" s="92"/>
      <c r="J348" s="93"/>
      <c r="K348" s="66">
        <f>E348*K347</f>
        <v>0</v>
      </c>
      <c r="L348" s="67"/>
    </row>
    <row r="349" spans="1:12" ht="15" customHeight="1" x14ac:dyDescent="0.25">
      <c r="A349" s="36">
        <v>57</v>
      </c>
      <c r="B349" s="36"/>
      <c r="C349" s="8" t="s">
        <v>3</v>
      </c>
      <c r="D349" s="2" t="s">
        <v>105</v>
      </c>
      <c r="E349" s="28" t="s">
        <v>135</v>
      </c>
      <c r="F349" s="29"/>
      <c r="G349" s="39" t="s">
        <v>78</v>
      </c>
      <c r="H349" s="68" t="s">
        <v>221</v>
      </c>
      <c r="I349" s="69"/>
      <c r="J349" s="69"/>
      <c r="K349" s="69"/>
      <c r="L349" s="70"/>
    </row>
    <row r="350" spans="1:12" ht="22.5" x14ac:dyDescent="0.25">
      <c r="A350" s="36"/>
      <c r="B350" s="36"/>
      <c r="C350" s="9" t="s">
        <v>4</v>
      </c>
      <c r="D350" s="14" t="s">
        <v>102</v>
      </c>
      <c r="E350" s="30"/>
      <c r="F350" s="31"/>
      <c r="G350" s="40"/>
      <c r="H350" s="60" t="s">
        <v>161</v>
      </c>
      <c r="I350" s="60"/>
      <c r="J350" s="60"/>
      <c r="K350" s="61">
        <v>0</v>
      </c>
      <c r="L350" s="62"/>
    </row>
    <row r="351" spans="1:12" ht="16.5" thickBot="1" x14ac:dyDescent="0.3">
      <c r="A351" s="36"/>
      <c r="B351" s="36"/>
      <c r="C351" s="9" t="s">
        <v>5</v>
      </c>
      <c r="D351" s="15" t="s">
        <v>86</v>
      </c>
      <c r="E351" s="26">
        <f>D354*E354</f>
        <v>3344.0860215053763</v>
      </c>
      <c r="F351" s="27"/>
      <c r="G351" s="40"/>
      <c r="H351" s="98" t="s">
        <v>162</v>
      </c>
      <c r="I351" s="88"/>
      <c r="J351" s="79"/>
      <c r="K351" s="63">
        <v>0</v>
      </c>
      <c r="L351" s="64"/>
    </row>
    <row r="352" spans="1:12" x14ac:dyDescent="0.25">
      <c r="A352" s="36"/>
      <c r="B352" s="36"/>
      <c r="C352" s="9" t="s">
        <v>6</v>
      </c>
      <c r="D352" s="4" t="s">
        <v>87</v>
      </c>
      <c r="E352" s="28" t="s">
        <v>136</v>
      </c>
      <c r="F352" s="29"/>
      <c r="G352" s="40"/>
      <c r="H352" s="99" t="s">
        <v>163</v>
      </c>
      <c r="I352" s="90"/>
      <c r="J352" s="80"/>
      <c r="K352" s="65">
        <f>K350*K351/10000</f>
        <v>0</v>
      </c>
      <c r="L352" s="64"/>
    </row>
    <row r="353" spans="1:12" ht="25.5" x14ac:dyDescent="0.25">
      <c r="A353" s="36"/>
      <c r="B353" s="36"/>
      <c r="C353" s="10" t="s">
        <v>230</v>
      </c>
      <c r="D353" s="5">
        <v>9.2999999999999999E-2</v>
      </c>
      <c r="E353" s="30"/>
      <c r="F353" s="31"/>
      <c r="G353" s="40"/>
      <c r="H353" s="98" t="s">
        <v>164</v>
      </c>
      <c r="I353" s="88"/>
      <c r="J353" s="79"/>
      <c r="K353" s="65">
        <f>K352/D353</f>
        <v>0</v>
      </c>
      <c r="L353" s="64"/>
    </row>
    <row r="354" spans="1:12" ht="16.5" thickBot="1" x14ac:dyDescent="0.3">
      <c r="A354" s="36"/>
      <c r="B354" s="36"/>
      <c r="C354" s="9" t="s">
        <v>7</v>
      </c>
      <c r="D354" s="74">
        <f>1/D353</f>
        <v>10.75268817204301</v>
      </c>
      <c r="E354" s="32">
        <f>ROUND([1]Лист1!$E$353/0.035,0)</f>
        <v>311</v>
      </c>
      <c r="F354" s="33"/>
      <c r="G354" s="41"/>
      <c r="H354" s="97" t="s">
        <v>234</v>
      </c>
      <c r="I354" s="92"/>
      <c r="J354" s="93"/>
      <c r="K354" s="66">
        <f>E354*K353</f>
        <v>0</v>
      </c>
      <c r="L354" s="67"/>
    </row>
    <row r="355" spans="1:12" ht="15" customHeight="1" x14ac:dyDescent="0.25">
      <c r="A355" s="36">
        <v>58</v>
      </c>
      <c r="B355" s="34"/>
      <c r="C355" s="8" t="s">
        <v>3</v>
      </c>
      <c r="D355" s="2" t="s">
        <v>88</v>
      </c>
      <c r="E355" s="28" t="s">
        <v>135</v>
      </c>
      <c r="F355" s="29"/>
      <c r="G355" s="39" t="s">
        <v>78</v>
      </c>
      <c r="H355" s="68" t="s">
        <v>222</v>
      </c>
      <c r="I355" s="69"/>
      <c r="J355" s="69"/>
      <c r="K355" s="69"/>
      <c r="L355" s="70"/>
    </row>
    <row r="356" spans="1:12" ht="33.75" x14ac:dyDescent="0.25">
      <c r="A356" s="36"/>
      <c r="B356" s="34"/>
      <c r="C356" s="9" t="s">
        <v>4</v>
      </c>
      <c r="D356" s="14" t="s">
        <v>85</v>
      </c>
      <c r="E356" s="30"/>
      <c r="F356" s="31"/>
      <c r="G356" s="40"/>
      <c r="H356" s="60" t="s">
        <v>161</v>
      </c>
      <c r="I356" s="60"/>
      <c r="J356" s="60"/>
      <c r="K356" s="61">
        <v>0</v>
      </c>
      <c r="L356" s="62"/>
    </row>
    <row r="357" spans="1:12" ht="16.5" thickBot="1" x14ac:dyDescent="0.3">
      <c r="A357" s="36"/>
      <c r="B357" s="34"/>
      <c r="C357" s="9" t="s">
        <v>5</v>
      </c>
      <c r="D357" s="15" t="s">
        <v>89</v>
      </c>
      <c r="E357" s="26">
        <f>D360*E360</f>
        <v>3735.2941176470586</v>
      </c>
      <c r="F357" s="27"/>
      <c r="G357" s="40"/>
      <c r="H357" s="98" t="s">
        <v>162</v>
      </c>
      <c r="I357" s="88"/>
      <c r="J357" s="79"/>
      <c r="K357" s="63">
        <v>0</v>
      </c>
      <c r="L357" s="64"/>
    </row>
    <row r="358" spans="1:12" x14ac:dyDescent="0.25">
      <c r="A358" s="36"/>
      <c r="B358" s="34"/>
      <c r="C358" s="9" t="s">
        <v>6</v>
      </c>
      <c r="D358" s="4" t="s">
        <v>120</v>
      </c>
      <c r="E358" s="28" t="s">
        <v>136</v>
      </c>
      <c r="F358" s="29"/>
      <c r="G358" s="40"/>
      <c r="H358" s="99" t="s">
        <v>163</v>
      </c>
      <c r="I358" s="90"/>
      <c r="J358" s="80"/>
      <c r="K358" s="65">
        <f>K356*K357/10000</f>
        <v>0</v>
      </c>
      <c r="L358" s="64"/>
    </row>
    <row r="359" spans="1:12" ht="25.5" x14ac:dyDescent="0.25">
      <c r="A359" s="36"/>
      <c r="B359" s="34"/>
      <c r="C359" s="10" t="s">
        <v>230</v>
      </c>
      <c r="D359" s="5">
        <v>6.8000000000000005E-2</v>
      </c>
      <c r="E359" s="30"/>
      <c r="F359" s="31"/>
      <c r="G359" s="40"/>
      <c r="H359" s="98" t="s">
        <v>164</v>
      </c>
      <c r="I359" s="88"/>
      <c r="J359" s="79"/>
      <c r="K359" s="65">
        <f>K358/D359</f>
        <v>0</v>
      </c>
      <c r="L359" s="64"/>
    </row>
    <row r="360" spans="1:12" ht="16.5" thickBot="1" x14ac:dyDescent="0.3">
      <c r="A360" s="36"/>
      <c r="B360" s="35"/>
      <c r="C360" s="16" t="s">
        <v>7</v>
      </c>
      <c r="D360" s="74">
        <f>1/D359</f>
        <v>14.705882352941176</v>
      </c>
      <c r="E360" s="32">
        <f>ROUND([1]Лист1!$E$359/0.035,0)</f>
        <v>254</v>
      </c>
      <c r="F360" s="33"/>
      <c r="G360" s="40"/>
      <c r="H360" s="97" t="s">
        <v>234</v>
      </c>
      <c r="I360" s="92"/>
      <c r="J360" s="93"/>
      <c r="K360" s="66">
        <f>E360*K359</f>
        <v>0</v>
      </c>
      <c r="L360" s="67"/>
    </row>
    <row r="361" spans="1:12" ht="15" customHeight="1" x14ac:dyDescent="0.25">
      <c r="A361" s="36">
        <v>58</v>
      </c>
      <c r="B361" s="34"/>
      <c r="C361" s="18" t="s">
        <v>3</v>
      </c>
      <c r="D361" s="2" t="s">
        <v>159</v>
      </c>
      <c r="E361" s="28" t="s">
        <v>135</v>
      </c>
      <c r="F361" s="75"/>
      <c r="G361" s="81"/>
      <c r="H361" s="68" t="s">
        <v>233</v>
      </c>
      <c r="I361" s="69"/>
      <c r="J361" s="69"/>
      <c r="K361" s="69"/>
      <c r="L361" s="70"/>
    </row>
    <row r="362" spans="1:12" ht="15.75" x14ac:dyDescent="0.25">
      <c r="A362" s="36"/>
      <c r="B362" s="34"/>
      <c r="C362" s="9" t="s">
        <v>4</v>
      </c>
      <c r="D362" s="14" t="s">
        <v>126</v>
      </c>
      <c r="E362" s="30"/>
      <c r="F362" s="76"/>
      <c r="G362" s="82"/>
      <c r="H362" s="60" t="s">
        <v>161</v>
      </c>
      <c r="I362" s="60"/>
      <c r="J362" s="60"/>
      <c r="K362" s="61">
        <v>0</v>
      </c>
      <c r="L362" s="62"/>
    </row>
    <row r="363" spans="1:12" ht="16.5" thickBot="1" x14ac:dyDescent="0.3">
      <c r="A363" s="36"/>
      <c r="B363" s="34"/>
      <c r="C363" s="9" t="s">
        <v>5</v>
      </c>
      <c r="D363" s="15" t="s">
        <v>89</v>
      </c>
      <c r="E363" s="26">
        <f>D366*E366</f>
        <v>5042.0999999999995</v>
      </c>
      <c r="F363" s="77"/>
      <c r="G363" s="82"/>
      <c r="H363" s="87" t="s">
        <v>162</v>
      </c>
      <c r="I363" s="88"/>
      <c r="J363" s="79"/>
      <c r="K363" s="63">
        <v>0</v>
      </c>
      <c r="L363" s="64"/>
    </row>
    <row r="364" spans="1:12" x14ac:dyDescent="0.25">
      <c r="A364" s="36"/>
      <c r="B364" s="34"/>
      <c r="C364" s="9" t="s">
        <v>6</v>
      </c>
      <c r="D364" s="4" t="s">
        <v>120</v>
      </c>
      <c r="E364" s="28" t="s">
        <v>136</v>
      </c>
      <c r="F364" s="75"/>
      <c r="G364" s="82"/>
      <c r="H364" s="89" t="s">
        <v>163</v>
      </c>
      <c r="I364" s="90"/>
      <c r="J364" s="80"/>
      <c r="K364" s="65">
        <f>K362*K363/10000</f>
        <v>0</v>
      </c>
      <c r="L364" s="64"/>
    </row>
    <row r="365" spans="1:12" ht="25.5" x14ac:dyDescent="0.25">
      <c r="A365" s="36"/>
      <c r="B365" s="34"/>
      <c r="C365" s="10" t="s">
        <v>230</v>
      </c>
      <c r="D365" s="5">
        <v>6.8000000000000005E-2</v>
      </c>
      <c r="E365" s="30"/>
      <c r="F365" s="76"/>
      <c r="G365" s="82"/>
      <c r="H365" s="87" t="s">
        <v>164</v>
      </c>
      <c r="I365" s="88"/>
      <c r="J365" s="79"/>
      <c r="K365" s="65">
        <f>K364/D365</f>
        <v>0</v>
      </c>
      <c r="L365" s="64"/>
    </row>
    <row r="366" spans="1:12" ht="15.75" x14ac:dyDescent="0.25">
      <c r="A366" s="36"/>
      <c r="B366" s="35"/>
      <c r="C366" s="16" t="s">
        <v>7</v>
      </c>
      <c r="D366" s="17">
        <v>14.7</v>
      </c>
      <c r="E366" s="32">
        <f>ROUND([1]Лист1!$E$371/0.035,0)</f>
        <v>343</v>
      </c>
      <c r="F366" s="78"/>
      <c r="G366" s="83"/>
      <c r="H366" s="94" t="s">
        <v>234</v>
      </c>
      <c r="I366" s="95"/>
      <c r="J366" s="96"/>
      <c r="K366" s="66">
        <f>E366*K365</f>
        <v>0</v>
      </c>
      <c r="L366" s="64"/>
    </row>
    <row r="367" spans="1:12" ht="15" customHeight="1" x14ac:dyDescent="0.25">
      <c r="A367" s="36">
        <v>59</v>
      </c>
      <c r="B367" s="34"/>
      <c r="C367" s="18" t="s">
        <v>3</v>
      </c>
      <c r="D367" s="4" t="s">
        <v>124</v>
      </c>
      <c r="E367" s="37" t="s">
        <v>135</v>
      </c>
      <c r="F367" s="38"/>
      <c r="G367" s="23"/>
      <c r="H367" s="84" t="s">
        <v>223</v>
      </c>
      <c r="I367" s="85"/>
      <c r="J367" s="85"/>
      <c r="K367" s="85"/>
      <c r="L367" s="86"/>
    </row>
    <row r="368" spans="1:12" ht="22.5" x14ac:dyDescent="0.25">
      <c r="A368" s="36"/>
      <c r="B368" s="34"/>
      <c r="C368" s="9" t="s">
        <v>4</v>
      </c>
      <c r="D368" s="14" t="s">
        <v>121</v>
      </c>
      <c r="E368" s="30"/>
      <c r="F368" s="31"/>
      <c r="G368" s="24"/>
      <c r="H368" s="60" t="s">
        <v>161</v>
      </c>
      <c r="I368" s="60"/>
      <c r="J368" s="60"/>
      <c r="K368" s="61">
        <v>0</v>
      </c>
      <c r="L368" s="62"/>
    </row>
    <row r="369" spans="1:12" ht="16.5" thickBot="1" x14ac:dyDescent="0.3">
      <c r="A369" s="36"/>
      <c r="B369" s="34"/>
      <c r="C369" s="9" t="s">
        <v>5</v>
      </c>
      <c r="D369" s="15" t="s">
        <v>122</v>
      </c>
      <c r="E369" s="26">
        <f>D372*E372</f>
        <v>3988.5057471264372</v>
      </c>
      <c r="F369" s="27"/>
      <c r="G369" s="24"/>
      <c r="H369" s="87" t="s">
        <v>162</v>
      </c>
      <c r="I369" s="88"/>
      <c r="J369" s="79"/>
      <c r="K369" s="63">
        <v>0</v>
      </c>
      <c r="L369" s="64"/>
    </row>
    <row r="370" spans="1:12" x14ac:dyDescent="0.25">
      <c r="A370" s="36"/>
      <c r="B370" s="34"/>
      <c r="C370" s="9" t="s">
        <v>6</v>
      </c>
      <c r="D370" s="4" t="s">
        <v>123</v>
      </c>
      <c r="E370" s="28" t="s">
        <v>136</v>
      </c>
      <c r="F370" s="29"/>
      <c r="G370" s="24"/>
      <c r="H370" s="89" t="s">
        <v>163</v>
      </c>
      <c r="I370" s="90"/>
      <c r="J370" s="80"/>
      <c r="K370" s="65">
        <f>K368*K369/10000</f>
        <v>0</v>
      </c>
      <c r="L370" s="64"/>
    </row>
    <row r="371" spans="1:12" ht="25.5" x14ac:dyDescent="0.25">
      <c r="A371" s="36"/>
      <c r="B371" s="34"/>
      <c r="C371" s="10" t="s">
        <v>230</v>
      </c>
      <c r="D371" s="5">
        <v>8.6999999999999994E-2</v>
      </c>
      <c r="E371" s="30"/>
      <c r="F371" s="31"/>
      <c r="G371" s="24"/>
      <c r="H371" s="87" t="s">
        <v>164</v>
      </c>
      <c r="I371" s="88"/>
      <c r="J371" s="79"/>
      <c r="K371" s="65">
        <f>K370/D371</f>
        <v>0</v>
      </c>
      <c r="L371" s="64"/>
    </row>
    <row r="372" spans="1:12" ht="16.5" thickBot="1" x14ac:dyDescent="0.3">
      <c r="A372" s="36"/>
      <c r="B372" s="34"/>
      <c r="C372" s="9" t="s">
        <v>7</v>
      </c>
      <c r="D372" s="74">
        <f>1/D371</f>
        <v>11.494252873563219</v>
      </c>
      <c r="E372" s="32">
        <v>347</v>
      </c>
      <c r="F372" s="33"/>
      <c r="G372" s="25"/>
      <c r="H372" s="91" t="s">
        <v>234</v>
      </c>
      <c r="I372" s="92"/>
      <c r="J372" s="93"/>
      <c r="K372" s="66">
        <f>E372*K371</f>
        <v>0</v>
      </c>
      <c r="L372" s="67"/>
    </row>
    <row r="373" spans="1:12" ht="15" customHeight="1" x14ac:dyDescent="0.25">
      <c r="A373" s="36">
        <v>59</v>
      </c>
      <c r="B373" s="34"/>
      <c r="C373" s="18" t="s">
        <v>3</v>
      </c>
      <c r="D373" s="4" t="s">
        <v>125</v>
      </c>
      <c r="E373" s="37" t="s">
        <v>135</v>
      </c>
      <c r="F373" s="38"/>
      <c r="G373" s="23"/>
      <c r="H373" s="68" t="s">
        <v>224</v>
      </c>
      <c r="I373" s="69"/>
      <c r="J373" s="69"/>
      <c r="K373" s="69"/>
      <c r="L373" s="70"/>
    </row>
    <row r="374" spans="1:12" ht="22.5" x14ac:dyDescent="0.25">
      <c r="A374" s="36"/>
      <c r="B374" s="34"/>
      <c r="C374" s="9" t="s">
        <v>4</v>
      </c>
      <c r="D374" s="14" t="s">
        <v>150</v>
      </c>
      <c r="E374" s="30"/>
      <c r="F374" s="31"/>
      <c r="G374" s="24"/>
      <c r="H374" s="60" t="s">
        <v>161</v>
      </c>
      <c r="I374" s="60"/>
      <c r="J374" s="60"/>
      <c r="K374" s="61">
        <v>0</v>
      </c>
      <c r="L374" s="62"/>
    </row>
    <row r="375" spans="1:12" ht="16.5" thickBot="1" x14ac:dyDescent="0.3">
      <c r="A375" s="36"/>
      <c r="B375" s="34"/>
      <c r="C375" s="9" t="s">
        <v>5</v>
      </c>
      <c r="D375" s="15" t="s">
        <v>122</v>
      </c>
      <c r="E375" s="26">
        <f>D378*E378</f>
        <v>3988.5057471264372</v>
      </c>
      <c r="F375" s="27"/>
      <c r="G375" s="24"/>
      <c r="H375" s="87" t="s">
        <v>162</v>
      </c>
      <c r="I375" s="88"/>
      <c r="J375" s="79"/>
      <c r="K375" s="63">
        <v>0</v>
      </c>
      <c r="L375" s="64"/>
    </row>
    <row r="376" spans="1:12" x14ac:dyDescent="0.25">
      <c r="A376" s="36"/>
      <c r="B376" s="34"/>
      <c r="C376" s="9" t="s">
        <v>6</v>
      </c>
      <c r="D376" s="4" t="s">
        <v>123</v>
      </c>
      <c r="E376" s="28" t="s">
        <v>136</v>
      </c>
      <c r="F376" s="29"/>
      <c r="G376" s="24"/>
      <c r="H376" s="89" t="s">
        <v>163</v>
      </c>
      <c r="I376" s="90"/>
      <c r="J376" s="80"/>
      <c r="K376" s="65">
        <f>K374*K375/10000</f>
        <v>0</v>
      </c>
      <c r="L376" s="64"/>
    </row>
    <row r="377" spans="1:12" ht="25.5" x14ac:dyDescent="0.25">
      <c r="A377" s="36"/>
      <c r="B377" s="34"/>
      <c r="C377" s="10" t="s">
        <v>230</v>
      </c>
      <c r="D377" s="5">
        <v>8.6999999999999994E-2</v>
      </c>
      <c r="E377" s="30"/>
      <c r="F377" s="31"/>
      <c r="G377" s="24"/>
      <c r="H377" s="87" t="s">
        <v>164</v>
      </c>
      <c r="I377" s="88"/>
      <c r="J377" s="79"/>
      <c r="K377" s="65">
        <f>K376/D377</f>
        <v>0</v>
      </c>
      <c r="L377" s="64"/>
    </row>
    <row r="378" spans="1:12" ht="16.5" thickBot="1" x14ac:dyDescent="0.3">
      <c r="A378" s="36"/>
      <c r="B378" s="34"/>
      <c r="C378" s="9" t="s">
        <v>7</v>
      </c>
      <c r="D378" s="74">
        <f>1/D377</f>
        <v>11.494252873563219</v>
      </c>
      <c r="E378" s="32">
        <v>347</v>
      </c>
      <c r="F378" s="33"/>
      <c r="G378" s="25"/>
      <c r="H378" s="91" t="s">
        <v>234</v>
      </c>
      <c r="I378" s="92"/>
      <c r="J378" s="93"/>
      <c r="K378" s="66">
        <f>E378*K377</f>
        <v>0</v>
      </c>
      <c r="L378" s="67"/>
    </row>
    <row r="379" spans="1:12" ht="15" customHeight="1" x14ac:dyDescent="0.25">
      <c r="A379" s="36">
        <v>60</v>
      </c>
      <c r="B379" s="34"/>
      <c r="C379" s="18" t="s">
        <v>3</v>
      </c>
      <c r="D379" s="4" t="s">
        <v>232</v>
      </c>
      <c r="E379" s="37" t="s">
        <v>135</v>
      </c>
      <c r="F379" s="38"/>
      <c r="G379" s="23"/>
      <c r="H379" s="68" t="s">
        <v>225</v>
      </c>
      <c r="I379" s="69"/>
      <c r="J379" s="69"/>
      <c r="K379" s="69"/>
      <c r="L379" s="70"/>
    </row>
    <row r="380" spans="1:12" ht="15.75" x14ac:dyDescent="0.25">
      <c r="A380" s="36"/>
      <c r="B380" s="34"/>
      <c r="C380" s="9" t="s">
        <v>4</v>
      </c>
      <c r="D380" s="14" t="s">
        <v>126</v>
      </c>
      <c r="E380" s="30"/>
      <c r="F380" s="31"/>
      <c r="G380" s="24"/>
      <c r="H380" s="60" t="s">
        <v>161</v>
      </c>
      <c r="I380" s="60"/>
      <c r="J380" s="60"/>
      <c r="K380" s="61">
        <v>0</v>
      </c>
      <c r="L380" s="62"/>
    </row>
    <row r="381" spans="1:12" ht="16.5" thickBot="1" x14ac:dyDescent="0.3">
      <c r="A381" s="36"/>
      <c r="B381" s="34"/>
      <c r="C381" s="9" t="s">
        <v>5</v>
      </c>
      <c r="D381" s="15" t="s">
        <v>131</v>
      </c>
      <c r="E381" s="26">
        <f>D384*E384</f>
        <v>4287.5</v>
      </c>
      <c r="F381" s="27"/>
      <c r="G381" s="24"/>
      <c r="H381" s="87" t="s">
        <v>162</v>
      </c>
      <c r="I381" s="88"/>
      <c r="J381" s="79"/>
      <c r="K381" s="63">
        <v>0</v>
      </c>
      <c r="L381" s="64"/>
    </row>
    <row r="382" spans="1:12" ht="39" customHeight="1" x14ac:dyDescent="0.25">
      <c r="A382" s="36"/>
      <c r="B382" s="34"/>
      <c r="C382" s="19" t="s">
        <v>127</v>
      </c>
      <c r="D382" s="4" t="s">
        <v>128</v>
      </c>
      <c r="E382" s="28" t="s">
        <v>136</v>
      </c>
      <c r="F382" s="29"/>
      <c r="G382" s="24"/>
      <c r="H382" s="89" t="s">
        <v>163</v>
      </c>
      <c r="I382" s="90"/>
      <c r="J382" s="80"/>
      <c r="K382" s="65">
        <f>K380*K381/10000</f>
        <v>0</v>
      </c>
      <c r="L382" s="64"/>
    </row>
    <row r="383" spans="1:12" ht="25.5" x14ac:dyDescent="0.25">
      <c r="A383" s="36"/>
      <c r="B383" s="34"/>
      <c r="C383" s="10" t="s">
        <v>230</v>
      </c>
      <c r="D383" s="5">
        <v>0.08</v>
      </c>
      <c r="E383" s="30"/>
      <c r="F383" s="31"/>
      <c r="G383" s="24"/>
      <c r="H383" s="87" t="s">
        <v>164</v>
      </c>
      <c r="I383" s="88"/>
      <c r="J383" s="79"/>
      <c r="K383" s="65">
        <f>K382/D383</f>
        <v>0</v>
      </c>
      <c r="L383" s="64"/>
    </row>
    <row r="384" spans="1:12" ht="16.5" thickBot="1" x14ac:dyDescent="0.3">
      <c r="A384" s="36"/>
      <c r="B384" s="34"/>
      <c r="C384" s="9" t="s">
        <v>7</v>
      </c>
      <c r="D384" s="74">
        <f>1/D383</f>
        <v>12.5</v>
      </c>
      <c r="E384" s="32">
        <f>ROUND([1]Лист1!$E$377/0.035,0)</f>
        <v>343</v>
      </c>
      <c r="F384" s="33"/>
      <c r="G384" s="25"/>
      <c r="H384" s="91" t="s">
        <v>234</v>
      </c>
      <c r="I384" s="92"/>
      <c r="J384" s="93"/>
      <c r="K384" s="66">
        <f>E384*K383</f>
        <v>0</v>
      </c>
      <c r="L384" s="67"/>
    </row>
    <row r="385" spans="1:12" ht="15" customHeight="1" x14ac:dyDescent="0.25">
      <c r="A385" s="36">
        <v>61</v>
      </c>
      <c r="B385" s="34"/>
      <c r="C385" s="18" t="s">
        <v>3</v>
      </c>
      <c r="D385" s="4" t="s">
        <v>129</v>
      </c>
      <c r="E385" s="37" t="s">
        <v>135</v>
      </c>
      <c r="F385" s="38"/>
      <c r="G385" s="23"/>
      <c r="H385" s="68" t="s">
        <v>226</v>
      </c>
      <c r="I385" s="69"/>
      <c r="J385" s="69"/>
      <c r="K385" s="69"/>
      <c r="L385" s="70"/>
    </row>
    <row r="386" spans="1:12" ht="15.75" x14ac:dyDescent="0.25">
      <c r="A386" s="36"/>
      <c r="B386" s="34"/>
      <c r="C386" s="9" t="s">
        <v>4</v>
      </c>
      <c r="D386" s="14" t="s">
        <v>126</v>
      </c>
      <c r="E386" s="30"/>
      <c r="F386" s="31"/>
      <c r="G386" s="24"/>
      <c r="H386" s="60" t="s">
        <v>161</v>
      </c>
      <c r="I386" s="60"/>
      <c r="J386" s="60"/>
      <c r="K386" s="61">
        <v>0</v>
      </c>
      <c r="L386" s="62"/>
    </row>
    <row r="387" spans="1:12" ht="16.5" thickBot="1" x14ac:dyDescent="0.3">
      <c r="A387" s="36"/>
      <c r="B387" s="34"/>
      <c r="C387" s="9" t="s">
        <v>5</v>
      </c>
      <c r="D387" s="15" t="s">
        <v>130</v>
      </c>
      <c r="E387" s="26">
        <f>D390*E390</f>
        <v>1976.9230769230767</v>
      </c>
      <c r="F387" s="27"/>
      <c r="G387" s="24"/>
      <c r="H387" s="87" t="s">
        <v>162</v>
      </c>
      <c r="I387" s="88"/>
      <c r="J387" s="79"/>
      <c r="K387" s="63">
        <v>0</v>
      </c>
      <c r="L387" s="64"/>
    </row>
    <row r="388" spans="1:12" ht="39" customHeight="1" x14ac:dyDescent="0.25">
      <c r="A388" s="36"/>
      <c r="B388" s="34"/>
      <c r="C388" s="19" t="s">
        <v>127</v>
      </c>
      <c r="D388" s="4" t="s">
        <v>132</v>
      </c>
      <c r="E388" s="28" t="s">
        <v>136</v>
      </c>
      <c r="F388" s="29"/>
      <c r="G388" s="24"/>
      <c r="H388" s="89" t="s">
        <v>163</v>
      </c>
      <c r="I388" s="90"/>
      <c r="J388" s="80"/>
      <c r="K388" s="65">
        <f>K386*K387/10000</f>
        <v>0</v>
      </c>
      <c r="L388" s="64"/>
    </row>
    <row r="389" spans="1:12" ht="25.5" x14ac:dyDescent="0.25">
      <c r="A389" s="36"/>
      <c r="B389" s="34"/>
      <c r="C389" s="10" t="s">
        <v>230</v>
      </c>
      <c r="D389" s="5">
        <v>0.13</v>
      </c>
      <c r="E389" s="30"/>
      <c r="F389" s="31"/>
      <c r="G389" s="24"/>
      <c r="H389" s="87" t="s">
        <v>164</v>
      </c>
      <c r="I389" s="88"/>
      <c r="J389" s="79"/>
      <c r="K389" s="65">
        <f>K388/D389</f>
        <v>0</v>
      </c>
      <c r="L389" s="64"/>
    </row>
    <row r="390" spans="1:12" ht="16.5" thickBot="1" x14ac:dyDescent="0.3">
      <c r="A390" s="36"/>
      <c r="B390" s="34"/>
      <c r="C390" s="9" t="s">
        <v>7</v>
      </c>
      <c r="D390" s="74">
        <f>1/D389</f>
        <v>7.6923076923076916</v>
      </c>
      <c r="E390" s="32">
        <f>ROUND([1]Лист1!$E$383/0.035,0)</f>
        <v>257</v>
      </c>
      <c r="F390" s="33"/>
      <c r="G390" s="25"/>
      <c r="H390" s="91" t="s">
        <v>234</v>
      </c>
      <c r="I390" s="92"/>
      <c r="J390" s="93"/>
      <c r="K390" s="66">
        <f>E390*K389</f>
        <v>0</v>
      </c>
      <c r="L390" s="67"/>
    </row>
    <row r="391" spans="1:12" ht="15" customHeight="1" x14ac:dyDescent="0.25">
      <c r="A391" s="36">
        <v>62</v>
      </c>
      <c r="B391" s="34"/>
      <c r="C391" s="18" t="s">
        <v>3</v>
      </c>
      <c r="D391" s="4" t="s">
        <v>133</v>
      </c>
      <c r="E391" s="37" t="s">
        <v>135</v>
      </c>
      <c r="F391" s="38"/>
      <c r="G391" s="23"/>
      <c r="H391" s="68" t="s">
        <v>227</v>
      </c>
      <c r="I391" s="69"/>
      <c r="J391" s="69"/>
      <c r="K391" s="69"/>
      <c r="L391" s="70"/>
    </row>
    <row r="392" spans="1:12" ht="15.75" x14ac:dyDescent="0.25">
      <c r="A392" s="36"/>
      <c r="B392" s="34"/>
      <c r="C392" s="9" t="s">
        <v>4</v>
      </c>
      <c r="D392" s="14" t="s">
        <v>126</v>
      </c>
      <c r="E392" s="30"/>
      <c r="F392" s="31"/>
      <c r="G392" s="24"/>
      <c r="H392" s="60" t="s">
        <v>161</v>
      </c>
      <c r="I392" s="60"/>
      <c r="J392" s="60"/>
      <c r="K392" s="61">
        <v>0</v>
      </c>
      <c r="L392" s="62"/>
    </row>
    <row r="393" spans="1:12" ht="16.5" thickBot="1" x14ac:dyDescent="0.3">
      <c r="A393" s="36"/>
      <c r="B393" s="34"/>
      <c r="C393" s="9" t="s">
        <v>5</v>
      </c>
      <c r="D393" s="15"/>
      <c r="E393" s="26">
        <f>D396*E396</f>
        <v>4637.5</v>
      </c>
      <c r="F393" s="27"/>
      <c r="G393" s="24"/>
      <c r="H393" s="87" t="s">
        <v>162</v>
      </c>
      <c r="I393" s="88"/>
      <c r="J393" s="79"/>
      <c r="K393" s="63">
        <v>0</v>
      </c>
      <c r="L393" s="64"/>
    </row>
    <row r="394" spans="1:12" ht="39" customHeight="1" x14ac:dyDescent="0.25">
      <c r="A394" s="36"/>
      <c r="B394" s="34"/>
      <c r="C394" s="19" t="s">
        <v>127</v>
      </c>
      <c r="D394" s="4" t="s">
        <v>134</v>
      </c>
      <c r="E394" s="28" t="s">
        <v>136</v>
      </c>
      <c r="F394" s="29"/>
      <c r="G394" s="24"/>
      <c r="H394" s="89" t="s">
        <v>163</v>
      </c>
      <c r="I394" s="90"/>
      <c r="J394" s="80"/>
      <c r="K394" s="65">
        <f>K392*K393/10000</f>
        <v>0</v>
      </c>
      <c r="L394" s="64"/>
    </row>
    <row r="395" spans="1:12" ht="25.5" x14ac:dyDescent="0.25">
      <c r="A395" s="36"/>
      <c r="B395" s="34"/>
      <c r="C395" s="10" t="s">
        <v>230</v>
      </c>
      <c r="D395" s="5">
        <v>0.08</v>
      </c>
      <c r="E395" s="30"/>
      <c r="F395" s="31"/>
      <c r="G395" s="24"/>
      <c r="H395" s="87" t="s">
        <v>164</v>
      </c>
      <c r="I395" s="88"/>
      <c r="J395" s="79"/>
      <c r="K395" s="65">
        <f>K394/D395</f>
        <v>0</v>
      </c>
      <c r="L395" s="64"/>
    </row>
    <row r="396" spans="1:12" ht="16.5" thickBot="1" x14ac:dyDescent="0.3">
      <c r="A396" s="36"/>
      <c r="B396" s="34"/>
      <c r="C396" s="9" t="s">
        <v>7</v>
      </c>
      <c r="D396" s="74">
        <f>1/D395</f>
        <v>12.5</v>
      </c>
      <c r="E396" s="32">
        <f>ROUND([1]Лист1!$E$389/0.035,0)</f>
        <v>371</v>
      </c>
      <c r="F396" s="33"/>
      <c r="G396" s="25"/>
      <c r="H396" s="91" t="s">
        <v>234</v>
      </c>
      <c r="I396" s="92"/>
      <c r="J396" s="93"/>
      <c r="K396" s="66">
        <f>E396*K395</f>
        <v>0</v>
      </c>
      <c r="L396" s="67"/>
    </row>
    <row r="397" spans="1:12" ht="15" customHeight="1" x14ac:dyDescent="0.25">
      <c r="A397" s="36">
        <v>64</v>
      </c>
      <c r="B397" s="34"/>
      <c r="C397" s="18" t="s">
        <v>3</v>
      </c>
      <c r="D397" s="4" t="s">
        <v>151</v>
      </c>
      <c r="E397" s="37" t="s">
        <v>135</v>
      </c>
      <c r="F397" s="38"/>
      <c r="G397" s="23"/>
      <c r="H397" s="68" t="s">
        <v>228</v>
      </c>
      <c r="I397" s="69"/>
      <c r="J397" s="69"/>
      <c r="K397" s="69"/>
      <c r="L397" s="70"/>
    </row>
    <row r="398" spans="1:12" ht="15.75" x14ac:dyDescent="0.25">
      <c r="A398" s="36"/>
      <c r="B398" s="34"/>
      <c r="C398" s="9" t="s">
        <v>4</v>
      </c>
      <c r="D398" s="14" t="s">
        <v>126</v>
      </c>
      <c r="E398" s="30"/>
      <c r="F398" s="31"/>
      <c r="G398" s="24"/>
      <c r="H398" s="60" t="s">
        <v>161</v>
      </c>
      <c r="I398" s="60"/>
      <c r="J398" s="60"/>
      <c r="K398" s="61">
        <v>0</v>
      </c>
      <c r="L398" s="62"/>
    </row>
    <row r="399" spans="1:12" ht="16.5" thickBot="1" x14ac:dyDescent="0.3">
      <c r="A399" s="36"/>
      <c r="B399" s="34"/>
      <c r="C399" s="9" t="s">
        <v>5</v>
      </c>
      <c r="D399" s="15" t="s">
        <v>153</v>
      </c>
      <c r="E399" s="26">
        <f>D402*E402</f>
        <v>3440.4761904761899</v>
      </c>
      <c r="F399" s="27"/>
      <c r="G399" s="24"/>
      <c r="H399" s="87" t="s">
        <v>162</v>
      </c>
      <c r="I399" s="88"/>
      <c r="J399" s="79"/>
      <c r="K399" s="63">
        <v>0</v>
      </c>
      <c r="L399" s="64"/>
    </row>
    <row r="400" spans="1:12" ht="24" x14ac:dyDescent="0.25">
      <c r="A400" s="36"/>
      <c r="B400" s="34"/>
      <c r="C400" s="19" t="s">
        <v>127</v>
      </c>
      <c r="D400" s="4" t="s">
        <v>155</v>
      </c>
      <c r="E400" s="28" t="s">
        <v>136</v>
      </c>
      <c r="F400" s="29"/>
      <c r="G400" s="24"/>
      <c r="H400" s="89" t="s">
        <v>163</v>
      </c>
      <c r="I400" s="90"/>
      <c r="J400" s="80"/>
      <c r="K400" s="65">
        <f>K398*K399/10000</f>
        <v>0</v>
      </c>
      <c r="L400" s="64"/>
    </row>
    <row r="401" spans="1:12" ht="25.5" x14ac:dyDescent="0.25">
      <c r="A401" s="36"/>
      <c r="B401" s="34"/>
      <c r="C401" s="10" t="s">
        <v>230</v>
      </c>
      <c r="D401" s="5">
        <v>8.4000000000000005E-2</v>
      </c>
      <c r="E401" s="30"/>
      <c r="F401" s="31"/>
      <c r="G401" s="24"/>
      <c r="H401" s="87" t="s">
        <v>164</v>
      </c>
      <c r="I401" s="88"/>
      <c r="J401" s="79"/>
      <c r="K401" s="65">
        <f>K400/D401</f>
        <v>0</v>
      </c>
      <c r="L401" s="64"/>
    </row>
    <row r="402" spans="1:12" ht="16.5" thickBot="1" x14ac:dyDescent="0.3">
      <c r="A402" s="36"/>
      <c r="B402" s="34"/>
      <c r="C402" s="9" t="s">
        <v>7</v>
      </c>
      <c r="D402" s="74">
        <f>1/D401</f>
        <v>11.904761904761903</v>
      </c>
      <c r="E402" s="32">
        <v>289</v>
      </c>
      <c r="F402" s="33"/>
      <c r="G402" s="25"/>
      <c r="H402" s="91" t="s">
        <v>234</v>
      </c>
      <c r="I402" s="92"/>
      <c r="J402" s="93"/>
      <c r="K402" s="66">
        <f>E402*K401</f>
        <v>0</v>
      </c>
      <c r="L402" s="67"/>
    </row>
    <row r="403" spans="1:12" ht="15" customHeight="1" x14ac:dyDescent="0.25">
      <c r="A403" s="36">
        <v>65</v>
      </c>
      <c r="B403" s="34"/>
      <c r="C403" s="18" t="s">
        <v>3</v>
      </c>
      <c r="D403" s="4" t="s">
        <v>152</v>
      </c>
      <c r="E403" s="37" t="s">
        <v>135</v>
      </c>
      <c r="F403" s="38"/>
      <c r="G403" s="23"/>
      <c r="H403" s="68" t="s">
        <v>229</v>
      </c>
      <c r="I403" s="69"/>
      <c r="J403" s="69"/>
      <c r="K403" s="69"/>
      <c r="L403" s="70"/>
    </row>
    <row r="404" spans="1:12" ht="22.5" x14ac:dyDescent="0.25">
      <c r="A404" s="36"/>
      <c r="B404" s="34"/>
      <c r="C404" s="9" t="s">
        <v>4</v>
      </c>
      <c r="D404" s="14" t="s">
        <v>154</v>
      </c>
      <c r="E404" s="30"/>
      <c r="F404" s="31"/>
      <c r="G404" s="24"/>
      <c r="H404" s="60" t="s">
        <v>161</v>
      </c>
      <c r="I404" s="60"/>
      <c r="J404" s="60"/>
      <c r="K404" s="61">
        <v>0</v>
      </c>
      <c r="L404" s="62"/>
    </row>
    <row r="405" spans="1:12" ht="16.5" thickBot="1" x14ac:dyDescent="0.3">
      <c r="A405" s="36"/>
      <c r="B405" s="34"/>
      <c r="C405" s="9" t="s">
        <v>5</v>
      </c>
      <c r="D405" s="15" t="s">
        <v>153</v>
      </c>
      <c r="E405" s="26">
        <f>D408*E408</f>
        <v>3678.571428571428</v>
      </c>
      <c r="F405" s="27"/>
      <c r="G405" s="24"/>
      <c r="H405" s="87" t="s">
        <v>162</v>
      </c>
      <c r="I405" s="88"/>
      <c r="J405" s="79"/>
      <c r="K405" s="63">
        <v>0</v>
      </c>
      <c r="L405" s="64"/>
    </row>
    <row r="406" spans="1:12" ht="48" customHeight="1" x14ac:dyDescent="0.25">
      <c r="A406" s="36"/>
      <c r="B406" s="34"/>
      <c r="C406" s="19" t="s">
        <v>127</v>
      </c>
      <c r="D406" s="4" t="s">
        <v>155</v>
      </c>
      <c r="E406" s="28" t="s">
        <v>136</v>
      </c>
      <c r="F406" s="29"/>
      <c r="G406" s="24"/>
      <c r="H406" s="89" t="s">
        <v>163</v>
      </c>
      <c r="I406" s="90"/>
      <c r="J406" s="80"/>
      <c r="K406" s="65">
        <f>K404*K405/10000</f>
        <v>0</v>
      </c>
      <c r="L406" s="64"/>
    </row>
    <row r="407" spans="1:12" ht="25.5" x14ac:dyDescent="0.25">
      <c r="A407" s="36"/>
      <c r="B407" s="34"/>
      <c r="C407" s="10" t="s">
        <v>230</v>
      </c>
      <c r="D407" s="5">
        <v>8.4000000000000005E-2</v>
      </c>
      <c r="E407" s="30"/>
      <c r="F407" s="31"/>
      <c r="G407" s="24"/>
      <c r="H407" s="87" t="s">
        <v>164</v>
      </c>
      <c r="I407" s="88"/>
      <c r="J407" s="79"/>
      <c r="K407" s="65">
        <f>K406/D407</f>
        <v>0</v>
      </c>
      <c r="L407" s="64"/>
    </row>
    <row r="408" spans="1:12" ht="16.5" thickBot="1" x14ac:dyDescent="0.3">
      <c r="A408" s="36"/>
      <c r="B408" s="34"/>
      <c r="C408" s="9" t="s">
        <v>7</v>
      </c>
      <c r="D408" s="74">
        <f>1/D407</f>
        <v>11.904761904761903</v>
      </c>
      <c r="E408" s="32">
        <v>309</v>
      </c>
      <c r="F408" s="33"/>
      <c r="G408" s="25"/>
      <c r="H408" s="87" t="s">
        <v>234</v>
      </c>
      <c r="I408" s="88"/>
      <c r="J408" s="79"/>
      <c r="K408" s="66">
        <f>E408*K407</f>
        <v>0</v>
      </c>
      <c r="L408" s="67"/>
    </row>
    <row r="409" spans="1:12" ht="15" customHeight="1" x14ac:dyDescent="0.25">
      <c r="A409" s="48" t="s">
        <v>13</v>
      </c>
      <c r="B409" s="49"/>
      <c r="C409" s="49"/>
      <c r="D409" s="49"/>
      <c r="E409" s="49"/>
      <c r="F409" s="49"/>
      <c r="G409" s="50"/>
    </row>
    <row r="410" spans="1:12" x14ac:dyDescent="0.25">
      <c r="A410" s="51"/>
      <c r="B410" s="52"/>
      <c r="C410" s="52"/>
      <c r="D410" s="52"/>
      <c r="E410" s="52"/>
      <c r="F410" s="52"/>
      <c r="G410" s="53"/>
    </row>
    <row r="411" spans="1:12" x14ac:dyDescent="0.25">
      <c r="A411" s="51"/>
      <c r="B411" s="52"/>
      <c r="C411" s="52"/>
      <c r="D411" s="52"/>
      <c r="E411" s="52"/>
      <c r="F411" s="52"/>
      <c r="G411" s="53"/>
    </row>
    <row r="412" spans="1:12" x14ac:dyDescent="0.25">
      <c r="A412" s="51"/>
      <c r="B412" s="52"/>
      <c r="C412" s="52"/>
      <c r="D412" s="52"/>
      <c r="E412" s="52"/>
      <c r="F412" s="52"/>
      <c r="G412" s="53"/>
    </row>
    <row r="413" spans="1:12" x14ac:dyDescent="0.25">
      <c r="A413" s="51"/>
      <c r="B413" s="52"/>
      <c r="C413" s="52"/>
      <c r="D413" s="52"/>
      <c r="E413" s="52"/>
      <c r="F413" s="52"/>
      <c r="G413" s="53"/>
    </row>
    <row r="414" spans="1:12" x14ac:dyDescent="0.25">
      <c r="A414" s="51"/>
      <c r="B414" s="52"/>
      <c r="C414" s="52"/>
      <c r="D414" s="52"/>
      <c r="E414" s="52"/>
      <c r="F414" s="52"/>
      <c r="G414" s="53"/>
    </row>
    <row r="415" spans="1:12" ht="15.75" thickBot="1" x14ac:dyDescent="0.3">
      <c r="A415" s="54"/>
      <c r="B415" s="55"/>
      <c r="C415" s="55"/>
      <c r="D415" s="55"/>
      <c r="E415" s="55"/>
      <c r="F415" s="55"/>
      <c r="G415" s="56"/>
    </row>
  </sheetData>
  <mergeCells count="808">
    <mergeCell ref="H407:J407"/>
    <mergeCell ref="H408:J408"/>
    <mergeCell ref="H396:J396"/>
    <mergeCell ref="H397:L397"/>
    <mergeCell ref="H399:J399"/>
    <mergeCell ref="H400:J400"/>
    <mergeCell ref="H401:J401"/>
    <mergeCell ref="H402:J402"/>
    <mergeCell ref="H403:L403"/>
    <mergeCell ref="H405:J405"/>
    <mergeCell ref="H406:J406"/>
    <mergeCell ref="H385:L385"/>
    <mergeCell ref="H387:J387"/>
    <mergeCell ref="H388:J388"/>
    <mergeCell ref="H389:J389"/>
    <mergeCell ref="H390:J390"/>
    <mergeCell ref="H391:L391"/>
    <mergeCell ref="H393:J393"/>
    <mergeCell ref="H394:J394"/>
    <mergeCell ref="H395:J395"/>
    <mergeCell ref="H375:J375"/>
    <mergeCell ref="H376:J376"/>
    <mergeCell ref="H377:J377"/>
    <mergeCell ref="H378:J378"/>
    <mergeCell ref="H379:L379"/>
    <mergeCell ref="H381:J381"/>
    <mergeCell ref="H382:J382"/>
    <mergeCell ref="H383:J383"/>
    <mergeCell ref="H384:J384"/>
    <mergeCell ref="H364:J364"/>
    <mergeCell ref="H365:J365"/>
    <mergeCell ref="H366:J366"/>
    <mergeCell ref="H367:L367"/>
    <mergeCell ref="H369:J369"/>
    <mergeCell ref="H370:J370"/>
    <mergeCell ref="H371:J371"/>
    <mergeCell ref="H372:J372"/>
    <mergeCell ref="H373:L373"/>
    <mergeCell ref="H353:J353"/>
    <mergeCell ref="H354:J354"/>
    <mergeCell ref="H355:L355"/>
    <mergeCell ref="H357:J357"/>
    <mergeCell ref="H358:J358"/>
    <mergeCell ref="H359:J359"/>
    <mergeCell ref="H360:J360"/>
    <mergeCell ref="H361:L361"/>
    <mergeCell ref="H363:J363"/>
    <mergeCell ref="H342:J342"/>
    <mergeCell ref="H343:L343"/>
    <mergeCell ref="H345:J345"/>
    <mergeCell ref="H346:J346"/>
    <mergeCell ref="H347:J347"/>
    <mergeCell ref="H348:J348"/>
    <mergeCell ref="H349:L349"/>
    <mergeCell ref="H351:J351"/>
    <mergeCell ref="H352:J352"/>
    <mergeCell ref="H331:L331"/>
    <mergeCell ref="H333:J333"/>
    <mergeCell ref="H334:J334"/>
    <mergeCell ref="H335:J335"/>
    <mergeCell ref="H336:J336"/>
    <mergeCell ref="H337:L337"/>
    <mergeCell ref="H339:J339"/>
    <mergeCell ref="H340:J340"/>
    <mergeCell ref="H341:J341"/>
    <mergeCell ref="H321:J321"/>
    <mergeCell ref="H322:J322"/>
    <mergeCell ref="H323:J323"/>
    <mergeCell ref="H324:J324"/>
    <mergeCell ref="H325:L325"/>
    <mergeCell ref="H327:J327"/>
    <mergeCell ref="H328:J328"/>
    <mergeCell ref="H329:J329"/>
    <mergeCell ref="H330:J330"/>
    <mergeCell ref="H310:J310"/>
    <mergeCell ref="H311:J311"/>
    <mergeCell ref="H312:J312"/>
    <mergeCell ref="H313:L313"/>
    <mergeCell ref="H315:J315"/>
    <mergeCell ref="H316:J316"/>
    <mergeCell ref="H317:J317"/>
    <mergeCell ref="H318:J318"/>
    <mergeCell ref="H319:L319"/>
    <mergeCell ref="H299:J299"/>
    <mergeCell ref="H300:J300"/>
    <mergeCell ref="H301:L301"/>
    <mergeCell ref="H303:J303"/>
    <mergeCell ref="H304:J304"/>
    <mergeCell ref="H305:J305"/>
    <mergeCell ref="H306:J306"/>
    <mergeCell ref="H307:L307"/>
    <mergeCell ref="H309:J309"/>
    <mergeCell ref="H288:J288"/>
    <mergeCell ref="H289:L289"/>
    <mergeCell ref="H291:J291"/>
    <mergeCell ref="H292:J292"/>
    <mergeCell ref="H293:J293"/>
    <mergeCell ref="H294:J294"/>
    <mergeCell ref="H295:L295"/>
    <mergeCell ref="H297:J297"/>
    <mergeCell ref="H298:J298"/>
    <mergeCell ref="H277:L277"/>
    <mergeCell ref="H279:J279"/>
    <mergeCell ref="H280:J280"/>
    <mergeCell ref="H281:J281"/>
    <mergeCell ref="H282:J282"/>
    <mergeCell ref="H283:L283"/>
    <mergeCell ref="H285:J285"/>
    <mergeCell ref="H286:J286"/>
    <mergeCell ref="H287:J287"/>
    <mergeCell ref="H267:J267"/>
    <mergeCell ref="H268:J268"/>
    <mergeCell ref="H269:J269"/>
    <mergeCell ref="H270:J270"/>
    <mergeCell ref="H271:L271"/>
    <mergeCell ref="H273:J273"/>
    <mergeCell ref="H274:J274"/>
    <mergeCell ref="H275:J275"/>
    <mergeCell ref="H276:J276"/>
    <mergeCell ref="H256:J256"/>
    <mergeCell ref="H257:J257"/>
    <mergeCell ref="H258:J258"/>
    <mergeCell ref="H259:L259"/>
    <mergeCell ref="H261:J261"/>
    <mergeCell ref="H262:J262"/>
    <mergeCell ref="H263:J263"/>
    <mergeCell ref="H264:J264"/>
    <mergeCell ref="H265:L265"/>
    <mergeCell ref="H245:J245"/>
    <mergeCell ref="H246:J246"/>
    <mergeCell ref="H247:L247"/>
    <mergeCell ref="H249:J249"/>
    <mergeCell ref="H250:J250"/>
    <mergeCell ref="H251:J251"/>
    <mergeCell ref="H252:J252"/>
    <mergeCell ref="H253:L253"/>
    <mergeCell ref="H255:J255"/>
    <mergeCell ref="H234:J234"/>
    <mergeCell ref="H235:L235"/>
    <mergeCell ref="H237:J237"/>
    <mergeCell ref="H238:J238"/>
    <mergeCell ref="H239:J239"/>
    <mergeCell ref="H240:J240"/>
    <mergeCell ref="H241:L241"/>
    <mergeCell ref="H243:J243"/>
    <mergeCell ref="H244:J244"/>
    <mergeCell ref="H223:L223"/>
    <mergeCell ref="H225:J225"/>
    <mergeCell ref="H226:J226"/>
    <mergeCell ref="H227:J227"/>
    <mergeCell ref="H228:J228"/>
    <mergeCell ref="H229:L229"/>
    <mergeCell ref="H231:J231"/>
    <mergeCell ref="H232:J232"/>
    <mergeCell ref="H233:J233"/>
    <mergeCell ref="H213:J213"/>
    <mergeCell ref="H214:J214"/>
    <mergeCell ref="H215:J215"/>
    <mergeCell ref="H216:J216"/>
    <mergeCell ref="H217:L217"/>
    <mergeCell ref="H219:J219"/>
    <mergeCell ref="H220:J220"/>
    <mergeCell ref="H221:J221"/>
    <mergeCell ref="H222:J222"/>
    <mergeCell ref="H202:J202"/>
    <mergeCell ref="H203:J203"/>
    <mergeCell ref="H204:J204"/>
    <mergeCell ref="H205:L205"/>
    <mergeCell ref="H207:J207"/>
    <mergeCell ref="H208:J208"/>
    <mergeCell ref="H209:J209"/>
    <mergeCell ref="H210:J210"/>
    <mergeCell ref="H211:L211"/>
    <mergeCell ref="H191:J191"/>
    <mergeCell ref="H192:J192"/>
    <mergeCell ref="H193:L193"/>
    <mergeCell ref="H195:J195"/>
    <mergeCell ref="H196:J196"/>
    <mergeCell ref="H197:J197"/>
    <mergeCell ref="H198:J198"/>
    <mergeCell ref="H199:L199"/>
    <mergeCell ref="H201:J201"/>
    <mergeCell ref="H180:J180"/>
    <mergeCell ref="H181:L181"/>
    <mergeCell ref="H183:J183"/>
    <mergeCell ref="H184:J184"/>
    <mergeCell ref="H185:J185"/>
    <mergeCell ref="H186:J186"/>
    <mergeCell ref="H187:L187"/>
    <mergeCell ref="H189:J189"/>
    <mergeCell ref="H190:J190"/>
    <mergeCell ref="H169:L169"/>
    <mergeCell ref="H171:J171"/>
    <mergeCell ref="H172:J172"/>
    <mergeCell ref="H173:J173"/>
    <mergeCell ref="H174:J174"/>
    <mergeCell ref="H175:L175"/>
    <mergeCell ref="H177:J177"/>
    <mergeCell ref="H178:J178"/>
    <mergeCell ref="H179:J179"/>
    <mergeCell ref="H159:J159"/>
    <mergeCell ref="H160:J160"/>
    <mergeCell ref="H161:J161"/>
    <mergeCell ref="H162:J162"/>
    <mergeCell ref="H163:L163"/>
    <mergeCell ref="H165:J165"/>
    <mergeCell ref="H166:J166"/>
    <mergeCell ref="H167:J167"/>
    <mergeCell ref="H168:J168"/>
    <mergeCell ref="H148:J148"/>
    <mergeCell ref="H149:J149"/>
    <mergeCell ref="H150:J150"/>
    <mergeCell ref="H151:L151"/>
    <mergeCell ref="H153:J153"/>
    <mergeCell ref="H154:J154"/>
    <mergeCell ref="H155:J155"/>
    <mergeCell ref="H156:J156"/>
    <mergeCell ref="H157:L157"/>
    <mergeCell ref="H137:J137"/>
    <mergeCell ref="H138:J138"/>
    <mergeCell ref="H139:L139"/>
    <mergeCell ref="H141:J141"/>
    <mergeCell ref="H142:J142"/>
    <mergeCell ref="H143:J143"/>
    <mergeCell ref="H144:J144"/>
    <mergeCell ref="H145:L145"/>
    <mergeCell ref="H147:J147"/>
    <mergeCell ref="H126:J126"/>
    <mergeCell ref="H127:L127"/>
    <mergeCell ref="H129:J129"/>
    <mergeCell ref="H130:J130"/>
    <mergeCell ref="H131:J131"/>
    <mergeCell ref="H132:J132"/>
    <mergeCell ref="H133:L133"/>
    <mergeCell ref="H135:J135"/>
    <mergeCell ref="H136:J136"/>
    <mergeCell ref="H115:L115"/>
    <mergeCell ref="H117:J117"/>
    <mergeCell ref="H118:J118"/>
    <mergeCell ref="H119:J119"/>
    <mergeCell ref="H120:J120"/>
    <mergeCell ref="H121:L121"/>
    <mergeCell ref="H123:J123"/>
    <mergeCell ref="H124:J124"/>
    <mergeCell ref="H125:J125"/>
    <mergeCell ref="H105:J105"/>
    <mergeCell ref="H106:J106"/>
    <mergeCell ref="H107:J107"/>
    <mergeCell ref="H108:J108"/>
    <mergeCell ref="H109:L109"/>
    <mergeCell ref="H111:J111"/>
    <mergeCell ref="H112:J112"/>
    <mergeCell ref="H113:J113"/>
    <mergeCell ref="H114:J114"/>
    <mergeCell ref="H94:J94"/>
    <mergeCell ref="H95:J95"/>
    <mergeCell ref="H96:J96"/>
    <mergeCell ref="H97:L97"/>
    <mergeCell ref="H99:J99"/>
    <mergeCell ref="H100:J100"/>
    <mergeCell ref="H101:J101"/>
    <mergeCell ref="H102:J102"/>
    <mergeCell ref="H103:L103"/>
    <mergeCell ref="H83:J83"/>
    <mergeCell ref="H84:J84"/>
    <mergeCell ref="H85:L85"/>
    <mergeCell ref="H87:J87"/>
    <mergeCell ref="H88:J88"/>
    <mergeCell ref="H89:J89"/>
    <mergeCell ref="H90:J90"/>
    <mergeCell ref="H91:L91"/>
    <mergeCell ref="H93:J93"/>
    <mergeCell ref="H72:J72"/>
    <mergeCell ref="H73:L73"/>
    <mergeCell ref="H75:J75"/>
    <mergeCell ref="H76:J76"/>
    <mergeCell ref="H77:J77"/>
    <mergeCell ref="H78:J78"/>
    <mergeCell ref="H79:L79"/>
    <mergeCell ref="H81:J81"/>
    <mergeCell ref="H82:J82"/>
    <mergeCell ref="H61:L61"/>
    <mergeCell ref="H63:J63"/>
    <mergeCell ref="H64:J64"/>
    <mergeCell ref="H65:J65"/>
    <mergeCell ref="H66:J66"/>
    <mergeCell ref="H67:L67"/>
    <mergeCell ref="H69:J69"/>
    <mergeCell ref="H70:J70"/>
    <mergeCell ref="H71:J71"/>
    <mergeCell ref="H51:J51"/>
    <mergeCell ref="H52:J52"/>
    <mergeCell ref="H53:J53"/>
    <mergeCell ref="H54:J54"/>
    <mergeCell ref="H55:L55"/>
    <mergeCell ref="H57:J57"/>
    <mergeCell ref="H58:J58"/>
    <mergeCell ref="H59:J59"/>
    <mergeCell ref="H60:J60"/>
    <mergeCell ref="H40:J40"/>
    <mergeCell ref="H41:J41"/>
    <mergeCell ref="H42:J42"/>
    <mergeCell ref="H43:L43"/>
    <mergeCell ref="H45:J45"/>
    <mergeCell ref="H46:J46"/>
    <mergeCell ref="H47:J47"/>
    <mergeCell ref="H48:J48"/>
    <mergeCell ref="H49:L49"/>
    <mergeCell ref="H29:J29"/>
    <mergeCell ref="H30:J30"/>
    <mergeCell ref="H31:L31"/>
    <mergeCell ref="H33:J33"/>
    <mergeCell ref="H34:J34"/>
    <mergeCell ref="H35:J35"/>
    <mergeCell ref="H36:J36"/>
    <mergeCell ref="H37:L37"/>
    <mergeCell ref="H39:J39"/>
    <mergeCell ref="H18:J18"/>
    <mergeCell ref="H19:L19"/>
    <mergeCell ref="H21:J21"/>
    <mergeCell ref="H22:J22"/>
    <mergeCell ref="H23:J23"/>
    <mergeCell ref="H24:J24"/>
    <mergeCell ref="H25:L25"/>
    <mergeCell ref="H27:J27"/>
    <mergeCell ref="H28:J28"/>
    <mergeCell ref="H7:L7"/>
    <mergeCell ref="H9:J9"/>
    <mergeCell ref="H10:J10"/>
    <mergeCell ref="H11:J11"/>
    <mergeCell ref="H12:J12"/>
    <mergeCell ref="H13:L13"/>
    <mergeCell ref="H15:J15"/>
    <mergeCell ref="H16:J16"/>
    <mergeCell ref="H17:J17"/>
    <mergeCell ref="A163:A168"/>
    <mergeCell ref="B163:B168"/>
    <mergeCell ref="E163:F164"/>
    <mergeCell ref="E165:F165"/>
    <mergeCell ref="E166:F167"/>
    <mergeCell ref="E168:F168"/>
    <mergeCell ref="A109:A114"/>
    <mergeCell ref="B109:B114"/>
    <mergeCell ref="E109:F110"/>
    <mergeCell ref="A151:A156"/>
    <mergeCell ref="A127:A132"/>
    <mergeCell ref="B127:B132"/>
    <mergeCell ref="G109:G114"/>
    <mergeCell ref="E111:F111"/>
    <mergeCell ref="E112:F113"/>
    <mergeCell ref="E114:F114"/>
    <mergeCell ref="E115:F116"/>
    <mergeCell ref="G115:G120"/>
    <mergeCell ref="E117:F117"/>
    <mergeCell ref="E118:F119"/>
    <mergeCell ref="E120:F120"/>
    <mergeCell ref="B103:B108"/>
    <mergeCell ref="E103:F104"/>
    <mergeCell ref="G103:G108"/>
    <mergeCell ref="E105:F105"/>
    <mergeCell ref="E106:F107"/>
    <mergeCell ref="E108:F108"/>
    <mergeCell ref="A325:A330"/>
    <mergeCell ref="B325:B330"/>
    <mergeCell ref="G325:G330"/>
    <mergeCell ref="E330:F330"/>
    <mergeCell ref="E325:F326"/>
    <mergeCell ref="G181:G186"/>
    <mergeCell ref="E319:F320"/>
    <mergeCell ref="E303:F303"/>
    <mergeCell ref="A115:A120"/>
    <mergeCell ref="B115:B120"/>
    <mergeCell ref="A319:A324"/>
    <mergeCell ref="B319:B324"/>
    <mergeCell ref="G319:G324"/>
    <mergeCell ref="E324:F324"/>
    <mergeCell ref="E147:F147"/>
    <mergeCell ref="E148:F149"/>
    <mergeCell ref="E138:F138"/>
    <mergeCell ref="E130:F131"/>
    <mergeCell ref="A91:A96"/>
    <mergeCell ref="B91:B96"/>
    <mergeCell ref="E91:F92"/>
    <mergeCell ref="G91:G96"/>
    <mergeCell ref="E93:F93"/>
    <mergeCell ref="E94:F95"/>
    <mergeCell ref="E96:F96"/>
    <mergeCell ref="A97:A102"/>
    <mergeCell ref="B97:B102"/>
    <mergeCell ref="E97:F98"/>
    <mergeCell ref="G97:G102"/>
    <mergeCell ref="E99:F99"/>
    <mergeCell ref="E100:F101"/>
    <mergeCell ref="E102:F102"/>
    <mergeCell ref="B277:B282"/>
    <mergeCell ref="E277:F278"/>
    <mergeCell ref="E133:F134"/>
    <mergeCell ref="E135:F135"/>
    <mergeCell ref="E136:F137"/>
    <mergeCell ref="E223:F224"/>
    <mergeCell ref="E196:F197"/>
    <mergeCell ref="E211:F212"/>
    <mergeCell ref="E213:F213"/>
    <mergeCell ref="E142:F143"/>
    <mergeCell ref="E201:F201"/>
    <mergeCell ref="E202:F203"/>
    <mergeCell ref="E204:F204"/>
    <mergeCell ref="E190:F191"/>
    <mergeCell ref="E193:F194"/>
    <mergeCell ref="E195:F195"/>
    <mergeCell ref="E175:F176"/>
    <mergeCell ref="E150:F150"/>
    <mergeCell ref="B151:B156"/>
    <mergeCell ref="E310:F311"/>
    <mergeCell ref="E313:F314"/>
    <mergeCell ref="E312:F312"/>
    <mergeCell ref="E343:F344"/>
    <mergeCell ref="E321:F321"/>
    <mergeCell ref="E322:F323"/>
    <mergeCell ref="E177:F177"/>
    <mergeCell ref="E178:F179"/>
    <mergeCell ref="E180:F180"/>
    <mergeCell ref="E205:F206"/>
    <mergeCell ref="E337:F338"/>
    <mergeCell ref="E339:F339"/>
    <mergeCell ref="E340:F341"/>
    <mergeCell ref="E342:F342"/>
    <mergeCell ref="E327:F327"/>
    <mergeCell ref="E328:F329"/>
    <mergeCell ref="E331:F332"/>
    <mergeCell ref="E333:F333"/>
    <mergeCell ref="E334:F335"/>
    <mergeCell ref="E39:F39"/>
    <mergeCell ref="E40:F41"/>
    <mergeCell ref="E43:F44"/>
    <mergeCell ref="E45:F45"/>
    <mergeCell ref="E46:F47"/>
    <mergeCell ref="E64:F65"/>
    <mergeCell ref="E67:F68"/>
    <mergeCell ref="E69:F69"/>
    <mergeCell ref="E70:F71"/>
    <mergeCell ref="B289:B294"/>
    <mergeCell ref="E261:F261"/>
    <mergeCell ref="A265:A270"/>
    <mergeCell ref="B265:B270"/>
    <mergeCell ref="E265:F266"/>
    <mergeCell ref="E262:F263"/>
    <mergeCell ref="E271:F272"/>
    <mergeCell ref="E273:F273"/>
    <mergeCell ref="E274:F275"/>
    <mergeCell ref="E283:F284"/>
    <mergeCell ref="E285:F285"/>
    <mergeCell ref="A277:A282"/>
    <mergeCell ref="A259:A264"/>
    <mergeCell ref="B259:B264"/>
    <mergeCell ref="E289:F290"/>
    <mergeCell ref="E291:F291"/>
    <mergeCell ref="E267:F267"/>
    <mergeCell ref="E268:F269"/>
    <mergeCell ref="E270:F270"/>
    <mergeCell ref="A271:A276"/>
    <mergeCell ref="B271:B276"/>
    <mergeCell ref="A283:A288"/>
    <mergeCell ref="A289:A294"/>
    <mergeCell ref="B283:B288"/>
    <mergeCell ref="G295:G300"/>
    <mergeCell ref="E300:F300"/>
    <mergeCell ref="A301:A306"/>
    <mergeCell ref="G313:G318"/>
    <mergeCell ref="E318:F318"/>
    <mergeCell ref="E315:F315"/>
    <mergeCell ref="E316:F317"/>
    <mergeCell ref="A295:A300"/>
    <mergeCell ref="B295:B300"/>
    <mergeCell ref="E297:F297"/>
    <mergeCell ref="E298:F299"/>
    <mergeCell ref="E301:F302"/>
    <mergeCell ref="B301:B306"/>
    <mergeCell ref="E295:F296"/>
    <mergeCell ref="A307:A312"/>
    <mergeCell ref="G301:G306"/>
    <mergeCell ref="B307:B312"/>
    <mergeCell ref="G307:G312"/>
    <mergeCell ref="A313:A318"/>
    <mergeCell ref="B313:B318"/>
    <mergeCell ref="E304:F305"/>
    <mergeCell ref="E307:F308"/>
    <mergeCell ref="E309:F309"/>
    <mergeCell ref="E306:F306"/>
    <mergeCell ref="G277:G282"/>
    <mergeCell ref="E279:F279"/>
    <mergeCell ref="E280:F281"/>
    <mergeCell ref="E282:F282"/>
    <mergeCell ref="E286:F287"/>
    <mergeCell ref="G289:G294"/>
    <mergeCell ref="E294:F294"/>
    <mergeCell ref="E292:F293"/>
    <mergeCell ref="G283:G288"/>
    <mergeCell ref="E288:F288"/>
    <mergeCell ref="G265:G270"/>
    <mergeCell ref="A247:A252"/>
    <mergeCell ref="B247:B252"/>
    <mergeCell ref="G247:G252"/>
    <mergeCell ref="E252:F252"/>
    <mergeCell ref="A253:A258"/>
    <mergeCell ref="B253:B258"/>
    <mergeCell ref="G253:G258"/>
    <mergeCell ref="E258:F258"/>
    <mergeCell ref="E247:F248"/>
    <mergeCell ref="E249:F249"/>
    <mergeCell ref="E250:F251"/>
    <mergeCell ref="E253:F254"/>
    <mergeCell ref="E255:F255"/>
    <mergeCell ref="E256:F257"/>
    <mergeCell ref="G259:G264"/>
    <mergeCell ref="E264:F264"/>
    <mergeCell ref="G271:G276"/>
    <mergeCell ref="E276:F276"/>
    <mergeCell ref="E259:F260"/>
    <mergeCell ref="B169:B174"/>
    <mergeCell ref="E169:F170"/>
    <mergeCell ref="E225:F225"/>
    <mergeCell ref="E187:F188"/>
    <mergeCell ref="E189:F189"/>
    <mergeCell ref="B229:B234"/>
    <mergeCell ref="E229:F230"/>
    <mergeCell ref="G229:G234"/>
    <mergeCell ref="G169:G174"/>
    <mergeCell ref="E171:F171"/>
    <mergeCell ref="E172:F173"/>
    <mergeCell ref="E174:F174"/>
    <mergeCell ref="G217:G222"/>
    <mergeCell ref="G187:G192"/>
    <mergeCell ref="G193:G198"/>
    <mergeCell ref="G199:G204"/>
    <mergeCell ref="B205:B210"/>
    <mergeCell ref="G205:G210"/>
    <mergeCell ref="E207:F207"/>
    <mergeCell ref="E208:F209"/>
    <mergeCell ref="E210:F210"/>
    <mergeCell ref="A235:A240"/>
    <mergeCell ref="B235:B240"/>
    <mergeCell ref="E240:F240"/>
    <mergeCell ref="A181:A186"/>
    <mergeCell ref="B181:B186"/>
    <mergeCell ref="E181:F182"/>
    <mergeCell ref="E231:F231"/>
    <mergeCell ref="E232:F233"/>
    <mergeCell ref="E234:F234"/>
    <mergeCell ref="E183:F183"/>
    <mergeCell ref="E186:F186"/>
    <mergeCell ref="B217:B222"/>
    <mergeCell ref="E217:F218"/>
    <mergeCell ref="A217:A222"/>
    <mergeCell ref="E184:F185"/>
    <mergeCell ref="E219:F219"/>
    <mergeCell ref="E220:F221"/>
    <mergeCell ref="E222:F222"/>
    <mergeCell ref="E192:F192"/>
    <mergeCell ref="A193:A198"/>
    <mergeCell ref="B193:B198"/>
    <mergeCell ref="E198:F198"/>
    <mergeCell ref="E214:F215"/>
    <mergeCell ref="A205:A210"/>
    <mergeCell ref="A175:A180"/>
    <mergeCell ref="B175:B180"/>
    <mergeCell ref="A241:A246"/>
    <mergeCell ref="B241:B246"/>
    <mergeCell ref="G241:G246"/>
    <mergeCell ref="E246:F246"/>
    <mergeCell ref="A211:A216"/>
    <mergeCell ref="B211:B216"/>
    <mergeCell ref="G211:G216"/>
    <mergeCell ref="E216:F216"/>
    <mergeCell ref="A223:A228"/>
    <mergeCell ref="B223:B228"/>
    <mergeCell ref="G223:G228"/>
    <mergeCell ref="E228:F228"/>
    <mergeCell ref="E226:F227"/>
    <mergeCell ref="E235:F236"/>
    <mergeCell ref="E237:F237"/>
    <mergeCell ref="E238:F239"/>
    <mergeCell ref="E241:F242"/>
    <mergeCell ref="E243:F243"/>
    <mergeCell ref="G175:G180"/>
    <mergeCell ref="A229:A234"/>
    <mergeCell ref="E244:F245"/>
    <mergeCell ref="G235:G240"/>
    <mergeCell ref="G151:G156"/>
    <mergeCell ref="E156:F156"/>
    <mergeCell ref="A157:A162"/>
    <mergeCell ref="B157:B162"/>
    <mergeCell ref="G157:G162"/>
    <mergeCell ref="E162:F162"/>
    <mergeCell ref="E151:F152"/>
    <mergeCell ref="E153:F153"/>
    <mergeCell ref="E154:F155"/>
    <mergeCell ref="E157:F158"/>
    <mergeCell ref="E159:F159"/>
    <mergeCell ref="E160:F161"/>
    <mergeCell ref="A409:G415"/>
    <mergeCell ref="A67:A72"/>
    <mergeCell ref="B67:B72"/>
    <mergeCell ref="G67:G72"/>
    <mergeCell ref="E72:F72"/>
    <mergeCell ref="A73:A78"/>
    <mergeCell ref="B73:B78"/>
    <mergeCell ref="G73:G78"/>
    <mergeCell ref="E78:F78"/>
    <mergeCell ref="A79:A84"/>
    <mergeCell ref="B79:B84"/>
    <mergeCell ref="G79:G84"/>
    <mergeCell ref="E84:F84"/>
    <mergeCell ref="A85:A90"/>
    <mergeCell ref="B85:B90"/>
    <mergeCell ref="G85:G90"/>
    <mergeCell ref="A139:A144"/>
    <mergeCell ref="B139:B144"/>
    <mergeCell ref="G139:G144"/>
    <mergeCell ref="A169:A174"/>
    <mergeCell ref="A187:A192"/>
    <mergeCell ref="B187:B192"/>
    <mergeCell ref="B145:B150"/>
    <mergeCell ref="G145:G150"/>
    <mergeCell ref="A25:A30"/>
    <mergeCell ref="B25:B30"/>
    <mergeCell ref="G25:G30"/>
    <mergeCell ref="E30:F30"/>
    <mergeCell ref="A31:A36"/>
    <mergeCell ref="B31:B36"/>
    <mergeCell ref="G31:G36"/>
    <mergeCell ref="E36:F36"/>
    <mergeCell ref="E14:F14"/>
    <mergeCell ref="E1:G1"/>
    <mergeCell ref="A13:A18"/>
    <mergeCell ref="B13:B18"/>
    <mergeCell ref="C6:D6"/>
    <mergeCell ref="E18:F18"/>
    <mergeCell ref="G13:G18"/>
    <mergeCell ref="A19:A24"/>
    <mergeCell ref="B19:B24"/>
    <mergeCell ref="G19:G24"/>
    <mergeCell ref="E24:F24"/>
    <mergeCell ref="E13:F13"/>
    <mergeCell ref="A7:A12"/>
    <mergeCell ref="B7:B12"/>
    <mergeCell ref="E7:F7"/>
    <mergeCell ref="G7:G12"/>
    <mergeCell ref="E8:F8"/>
    <mergeCell ref="E9:F10"/>
    <mergeCell ref="E11:F11"/>
    <mergeCell ref="E12:F12"/>
    <mergeCell ref="A4:G5"/>
    <mergeCell ref="A43:A48"/>
    <mergeCell ref="B43:B48"/>
    <mergeCell ref="G43:G48"/>
    <mergeCell ref="E48:F48"/>
    <mergeCell ref="A49:A54"/>
    <mergeCell ref="B49:B54"/>
    <mergeCell ref="G49:G54"/>
    <mergeCell ref="E54:F54"/>
    <mergeCell ref="E15:F16"/>
    <mergeCell ref="E17:F17"/>
    <mergeCell ref="E19:F20"/>
    <mergeCell ref="E21:F21"/>
    <mergeCell ref="E22:F23"/>
    <mergeCell ref="E25:F26"/>
    <mergeCell ref="E27:F27"/>
    <mergeCell ref="E28:F29"/>
    <mergeCell ref="E31:F32"/>
    <mergeCell ref="E33:F33"/>
    <mergeCell ref="E34:F35"/>
    <mergeCell ref="E37:F38"/>
    <mergeCell ref="A37:A42"/>
    <mergeCell ref="B37:B42"/>
    <mergeCell ref="G37:G42"/>
    <mergeCell ref="E42:F42"/>
    <mergeCell ref="A55:A60"/>
    <mergeCell ref="B55:B60"/>
    <mergeCell ref="G55:G60"/>
    <mergeCell ref="E60:F60"/>
    <mergeCell ref="E49:F50"/>
    <mergeCell ref="E51:F51"/>
    <mergeCell ref="E52:F53"/>
    <mergeCell ref="E55:F56"/>
    <mergeCell ref="E57:F57"/>
    <mergeCell ref="E58:F59"/>
    <mergeCell ref="A61:A66"/>
    <mergeCell ref="B61:B66"/>
    <mergeCell ref="G61:G66"/>
    <mergeCell ref="E66:F66"/>
    <mergeCell ref="E61:F62"/>
    <mergeCell ref="E63:F63"/>
    <mergeCell ref="A121:A126"/>
    <mergeCell ref="B121:B126"/>
    <mergeCell ref="G121:G126"/>
    <mergeCell ref="E126:F126"/>
    <mergeCell ref="E73:F74"/>
    <mergeCell ref="E75:F75"/>
    <mergeCell ref="E76:F77"/>
    <mergeCell ref="E79:F80"/>
    <mergeCell ref="E81:F81"/>
    <mergeCell ref="E82:F83"/>
    <mergeCell ref="E85:F86"/>
    <mergeCell ref="E87:F87"/>
    <mergeCell ref="E88:F89"/>
    <mergeCell ref="E121:F122"/>
    <mergeCell ref="E123:F123"/>
    <mergeCell ref="E124:F125"/>
    <mergeCell ref="E90:F90"/>
    <mergeCell ref="A103:A108"/>
    <mergeCell ref="G127:G132"/>
    <mergeCell ref="E132:F132"/>
    <mergeCell ref="A133:A138"/>
    <mergeCell ref="B133:B138"/>
    <mergeCell ref="G133:G138"/>
    <mergeCell ref="E144:F144"/>
    <mergeCell ref="A145:A150"/>
    <mergeCell ref="E145:F146"/>
    <mergeCell ref="E139:F140"/>
    <mergeCell ref="E141:F141"/>
    <mergeCell ref="E127:F128"/>
    <mergeCell ref="E129:F129"/>
    <mergeCell ref="A199:A204"/>
    <mergeCell ref="B199:B204"/>
    <mergeCell ref="E199:F200"/>
    <mergeCell ref="A391:A396"/>
    <mergeCell ref="B391:B396"/>
    <mergeCell ref="E391:F392"/>
    <mergeCell ref="G391:G396"/>
    <mergeCell ref="E393:F393"/>
    <mergeCell ref="E394:F395"/>
    <mergeCell ref="E396:F396"/>
    <mergeCell ref="A379:A384"/>
    <mergeCell ref="B379:B384"/>
    <mergeCell ref="E379:F380"/>
    <mergeCell ref="G379:G384"/>
    <mergeCell ref="E381:F381"/>
    <mergeCell ref="E382:F383"/>
    <mergeCell ref="E384:F384"/>
    <mergeCell ref="A385:A390"/>
    <mergeCell ref="B385:B390"/>
    <mergeCell ref="E385:F386"/>
    <mergeCell ref="G385:G390"/>
    <mergeCell ref="E387:F387"/>
    <mergeCell ref="E388:F389"/>
    <mergeCell ref="A331:A336"/>
    <mergeCell ref="B331:B336"/>
    <mergeCell ref="G331:G336"/>
    <mergeCell ref="E336:F336"/>
    <mergeCell ref="A343:A348"/>
    <mergeCell ref="B343:B348"/>
    <mergeCell ref="G343:G348"/>
    <mergeCell ref="E348:F348"/>
    <mergeCell ref="E355:F356"/>
    <mergeCell ref="A349:A354"/>
    <mergeCell ref="B349:B354"/>
    <mergeCell ref="E349:F350"/>
    <mergeCell ref="G349:G354"/>
    <mergeCell ref="E351:F351"/>
    <mergeCell ref="E346:F347"/>
    <mergeCell ref="E345:F345"/>
    <mergeCell ref="A337:A342"/>
    <mergeCell ref="B337:B342"/>
    <mergeCell ref="G337:G342"/>
    <mergeCell ref="E352:F353"/>
    <mergeCell ref="E354:F354"/>
    <mergeCell ref="A355:A360"/>
    <mergeCell ref="B355:B360"/>
    <mergeCell ref="G355:G360"/>
    <mergeCell ref="E360:F360"/>
    <mergeCell ref="E403:F404"/>
    <mergeCell ref="A403:A408"/>
    <mergeCell ref="B403:B408"/>
    <mergeCell ref="G403:G408"/>
    <mergeCell ref="E405:F405"/>
    <mergeCell ref="E406:F407"/>
    <mergeCell ref="E408:F408"/>
    <mergeCell ref="E390:F390"/>
    <mergeCell ref="E367:F368"/>
    <mergeCell ref="E369:F369"/>
    <mergeCell ref="A367:A372"/>
    <mergeCell ref="B367:B372"/>
    <mergeCell ref="G367:G372"/>
    <mergeCell ref="E370:F371"/>
    <mergeCell ref="E372:F372"/>
    <mergeCell ref="E375:F375"/>
    <mergeCell ref="E376:F377"/>
    <mergeCell ref="A397:A402"/>
    <mergeCell ref="B397:B402"/>
    <mergeCell ref="E397:F398"/>
    <mergeCell ref="E357:F357"/>
    <mergeCell ref="E358:F359"/>
    <mergeCell ref="E373:F374"/>
    <mergeCell ref="A373:A378"/>
    <mergeCell ref="B373:B378"/>
    <mergeCell ref="G373:G378"/>
    <mergeCell ref="A361:A366"/>
    <mergeCell ref="G397:G402"/>
    <mergeCell ref="E399:F399"/>
    <mergeCell ref="E400:F401"/>
    <mergeCell ref="E402:F402"/>
    <mergeCell ref="E378:F378"/>
    <mergeCell ref="B361:B366"/>
    <mergeCell ref="E361:F362"/>
    <mergeCell ref="E363:F363"/>
    <mergeCell ref="E364:F365"/>
    <mergeCell ref="E366:F366"/>
  </mergeCells>
  <hyperlinks>
    <hyperlink ref="E1" r:id="rId1"/>
  </hyperlinks>
  <pageMargins left="0.7" right="0.7" top="0.75" bottom="0.75" header="0.3" footer="0.3"/>
  <pageSetup paperSize="9" orientation="portrait" r:id="rId2"/>
  <drawing r:id="rId3"/>
  <legacy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я</dc:creator>
  <cp:lastModifiedBy>Андрей Викторович Балабнович</cp:lastModifiedBy>
  <cp:lastPrinted>2022-07-11T09:43:59Z</cp:lastPrinted>
  <dcterms:created xsi:type="dcterms:W3CDTF">2019-12-09T12:48:14Z</dcterms:created>
  <dcterms:modified xsi:type="dcterms:W3CDTF">2022-07-11T09:44:16Z</dcterms:modified>
</cp:coreProperties>
</file>